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2"/>
  </bookViews>
  <sheets>
    <sheet name="Sheet1" sheetId="1" r:id="rId1"/>
    <sheet name="Sheet2A" sheetId="2" r:id="rId2"/>
    <sheet name="Sheet2B" sheetId="3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<sst xmlns="http://schemas.openxmlformats.org/spreadsheetml/2006/main" count="24" uniqueCount="10">
  <si>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Value1</t>
  </si>
  <si>
    <t>Value2</t>
  </si>
  <si>
    <t>Area1</t>
  </si>
  <si>
    <t>Area2</t>
  </si>
  <si>
    <t>2nd X Axis</t>
  </si>
  <si>
    <t>Area 3</t>
  </si>
  <si>
    <t>Delta</t>
  </si>
  <si>
    <t>Blank</t>
  </si>
  <si>
    <t>Negative</t>
  </si>
  <si>
    <t>Positive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</si>
</sst>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"/>
    <numFmt numFmtId="166" formatCode="0.0000"/>
    <numFmt numFmtId="167" formatCode="0.000"/>
    <numFmt numFmtId="168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04040"/>
      <rgbColor rgb="007FB21C"/>
      <rgbColor rgb="00277016"/>
      <rgbColor rgb="00BF7171"/>
      <rgbColor rgb="00707070"/>
      <rgbColor rgb="006DCCC8"/>
      <rgbColor rgb="00E60000"/>
      <rgbColor rgb="003E4A26"/>
      <rgbColor rgb="000C4000"/>
      <rgbColor rgb="00701616"/>
      <rgbColor rgb="00F2A25E"/>
      <rgbColor rgb="001D6663"/>
      <rgbColor rgb="00F5F5F5"/>
      <rgbColor rgb="00BFBFBF"/>
      <rgbColor rgb="00052540"/>
      <rgbColor rgb="001F4B73"/>
      <rgbColor rgb="004E7DA6"/>
      <rgbColor rgb="0081A2BF"/>
      <rgbColor rgb="00C3CED9"/>
      <rgbColor rgb="00F0F0F0"/>
      <rgbColor rgb="000066CC"/>
      <rgbColor rgb="00CCCCFF"/>
      <rgbColor rgb="00404040"/>
      <rgbColor rgb="00707070"/>
      <rgbColor rgb="00A6A6A6"/>
      <rgbColor rgb="00BFBFBF"/>
      <rgbColor rgb="00D9D9D9"/>
      <rgbColor rgb="00800000"/>
      <rgbColor rgb="00008080"/>
      <rgbColor rgb="000000FF"/>
      <rgbColor rgb="0080BF71"/>
      <rgbColor rgb="00B4FFFC"/>
      <rgbColor rgb="0097E519"/>
      <rgbColor rgb="00D9B1B1"/>
      <rgbColor rgb="00B8D9B1"/>
      <rgbColor rgb="00A6A6A6"/>
      <rgbColor rgb="00FFE5D0"/>
      <rgbColor rgb="00C3CED9"/>
      <rgbColor rgb="0053A640"/>
      <rgbColor rgb="003D9995"/>
      <rgbColor rgb="00A64040"/>
      <rgbColor rgb="0081A2BF"/>
      <rgbColor rgb="004E7DA6"/>
      <rgbColor rgb="001F4B70"/>
      <rgbColor rgb="00E5812D"/>
      <rgbColor rgb="00DCDCDC"/>
      <rgbColor rgb="0000403D"/>
      <rgbColor rgb="00637F2B"/>
      <rgbColor rgb="0023261C"/>
      <rgbColor rgb="00400000"/>
      <rgbColor rgb="00052540"/>
      <rgbColor rgb="00F9C293"/>
      <rgbColor rgb="0033546F"/>
      <rgbColor rgb="00D963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2"/>
          <c:order val="2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Sheet1!$G$2:$G$20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188.13513513513516</c:v>
                </c:pt>
                <c:pt idx="4">
                  <c:v>218</c:v>
                </c:pt>
                <c:pt idx="5">
                  <c:v>370.17647058823536</c:v>
                </c:pt>
                <c:pt idx="6">
                  <c:v>417</c:v>
                </c:pt>
                <c:pt idx="7">
                  <c:v>436.55555555555554</c:v>
                </c:pt>
                <c:pt idx="8">
                  <c:v>505</c:v>
                </c:pt>
                <c:pt idx="9">
                  <c:v>543.8888888888889</c:v>
                </c:pt>
                <c:pt idx="10">
                  <c:v>555</c:v>
                </c:pt>
                <c:pt idx="11">
                  <c:v>571.3333333333334</c:v>
                </c:pt>
                <c:pt idx="12">
                  <c:v>653</c:v>
                </c:pt>
                <c:pt idx="13">
                  <c:v>725.3076923076923</c:v>
                </c:pt>
                <c:pt idx="14">
                  <c:v>747</c:v>
                </c:pt>
                <c:pt idx="15">
                  <c:v>#N/A</c:v>
                </c:pt>
                <c:pt idx="16">
                  <c:v>924</c:v>
                </c:pt>
                <c:pt idx="17">
                  <c:v>924</c:v>
                </c:pt>
                <c:pt idx="18">
                  <c:v>1000</c:v>
                </c:pt>
              </c:numCache>
            </c:numRef>
          </c:cat>
          <c:val>
            <c:numRef>
              <c:f>Sheet1!$H$2:$H$20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24.675675675675677</c:v>
                </c:pt>
                <c:pt idx="4">
                  <c:v>31</c:v>
                </c:pt>
                <c:pt idx="5">
                  <c:v>18.764705882352935</c:v>
                </c:pt>
                <c:pt idx="6">
                  <c:v>15</c:v>
                </c:pt>
                <c:pt idx="7">
                  <c:v>21</c:v>
                </c:pt>
                <c:pt idx="8">
                  <c:v>42</c:v>
                </c:pt>
                <c:pt idx="9">
                  <c:v>17.111111111111086</c:v>
                </c:pt>
                <c:pt idx="10">
                  <c:v>10</c:v>
                </c:pt>
                <c:pt idx="11">
                  <c:v>15.166666666666686</c:v>
                </c:pt>
                <c:pt idx="12">
                  <c:v>41</c:v>
                </c:pt>
                <c:pt idx="13">
                  <c:v>27.15384615384616</c:v>
                </c:pt>
                <c:pt idx="14">
                  <c:v>23</c:v>
                </c:pt>
                <c:pt idx="15">
                  <c:v>#N/A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Sheet1!$G$2:$G$20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188.13513513513516</c:v>
                </c:pt>
                <c:pt idx="4">
                  <c:v>218</c:v>
                </c:pt>
                <c:pt idx="5">
                  <c:v>370.17647058823536</c:v>
                </c:pt>
                <c:pt idx="6">
                  <c:v>417</c:v>
                </c:pt>
                <c:pt idx="7">
                  <c:v>436.55555555555554</c:v>
                </c:pt>
                <c:pt idx="8">
                  <c:v>505</c:v>
                </c:pt>
                <c:pt idx="9">
                  <c:v>543.8888888888889</c:v>
                </c:pt>
                <c:pt idx="10">
                  <c:v>555</c:v>
                </c:pt>
                <c:pt idx="11">
                  <c:v>571.3333333333334</c:v>
                </c:pt>
                <c:pt idx="12">
                  <c:v>653</c:v>
                </c:pt>
                <c:pt idx="13">
                  <c:v>725.3076923076923</c:v>
                </c:pt>
                <c:pt idx="14">
                  <c:v>747</c:v>
                </c:pt>
                <c:pt idx="15">
                  <c:v>#N/A</c:v>
                </c:pt>
                <c:pt idx="16">
                  <c:v>924</c:v>
                </c:pt>
                <c:pt idx="17">
                  <c:v>924</c:v>
                </c:pt>
                <c:pt idx="18">
                  <c:v>1000</c:v>
                </c:pt>
              </c:numCache>
            </c:numRef>
          </c:cat>
          <c:val>
            <c:numRef>
              <c:f>Sheet1!$I$2:$I$20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#N/A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C3CE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Sheet1!$J$2:$J$20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-20</c:v>
                </c:pt>
                <c:pt idx="13">
                  <c:v>0</c:v>
                </c:pt>
                <c:pt idx="14">
                  <c:v>0</c:v>
                </c:pt>
                <c:pt idx="15">
                  <c:v>#N/A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1859445"/>
        <c:axId val="64081822"/>
      </c:area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Sheet1!$A$4:$A$11</c:f>
              <c:numCache/>
            </c:numRef>
          </c:xVal>
          <c:yVal>
            <c:numRef>
              <c:f>Sheet1!$B$4:$B$11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E6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Sheet1!$A$4:$A$11</c:f>
              <c:numCache/>
            </c:numRef>
          </c:xVal>
          <c:yVal>
            <c:numRef>
              <c:f>Sheet1!$C$4:$C$11</c:f>
              <c:numCache/>
            </c:numRef>
          </c:yVal>
          <c:smooth val="0"/>
        </c:ser>
        <c:axId val="39865487"/>
        <c:axId val="23245064"/>
      </c:scatterChart>
      <c:catAx>
        <c:axId val="39865487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auto val="1"/>
        <c:lblOffset val="100"/>
        <c:noMultiLvlLbl val="0"/>
      </c:catAx>
      <c:valAx>
        <c:axId val="23245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crossBetween val="between"/>
        <c:dispUnits/>
      </c:valAx>
      <c:dateAx>
        <c:axId val="51859445"/>
        <c:scaling>
          <c:orientation val="minMax"/>
          <c:max val="1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081822"/>
        <c:crosses val="max"/>
        <c:auto val="0"/>
        <c:noMultiLvlLbl val="0"/>
      </c:dateAx>
      <c:valAx>
        <c:axId val="64081822"/>
        <c:scaling>
          <c:orientation val="minMax"/>
        </c:scaling>
        <c:axPos val="l"/>
        <c:delete val="1"/>
        <c:majorTickMark val="out"/>
        <c:minorTickMark val="none"/>
        <c:tickLblPos val="nextTo"/>
        <c:crossAx val="51859445"/>
        <c:crosses val="max"/>
        <c:crossBetween val="midCat"/>
        <c:dispUnits/>
      </c:valAx>
      <c:spPr>
        <a:solidFill>
          <a:srgbClr val="F5F5F5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8375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solidFill>
              <a:srgbClr val="4E7DA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Sheet2B!$A$4:$A$11</c:f>
              <c:numCache/>
            </c:numRef>
          </c:cat>
          <c:val>
            <c:numRef>
              <c:f>Sheet2B!$B$4:$B$11</c:f>
              <c:numCache/>
            </c:numRef>
          </c:val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solidFill>
              <a:srgbClr val="E5812D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Sheet2B!$A$4:$A$11</c:f>
              <c:numCache/>
            </c:numRef>
          </c:cat>
          <c:val>
            <c:numRef>
              <c:f>Sheet2B!$C$4:$C$11</c:f>
              <c:numCache/>
            </c:numRef>
          </c:val>
        </c:ser>
        <c:axId val="65341589"/>
        <c:axId val="51203390"/>
      </c:area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415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38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65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solidFill>
              <a:srgbClr val="4E7DA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Sheet2B!$A$4:$A$11</c:f>
              <c:numCache/>
            </c:numRef>
          </c:cat>
          <c:val>
            <c:numRef>
              <c:f>Sheet2B!$B$4:$B$11</c:f>
              <c:numCache/>
            </c:numRef>
          </c:val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solidFill>
              <a:srgbClr val="E5812D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Sheet2B!$A$4:$A$11</c:f>
              <c:numCache/>
            </c:numRef>
          </c:cat>
          <c:val>
            <c:numRef>
              <c:f>Sheet2B!$C$4:$C$11</c:f>
              <c:numCache/>
            </c:numRef>
          </c:val>
        </c:ser>
        <c:ser>
          <c:idx val="2"/>
          <c:order val="2"/>
          <c:tx>
            <c:strRef>
              <c:f>Sheet2B!$E$1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Sheet2B!$E$2:$E$20</c:f>
              <c:numCache/>
            </c:numRef>
          </c:val>
        </c:ser>
        <c:ser>
          <c:idx val="3"/>
          <c:order val="3"/>
          <c:tx>
            <c:strRef>
              <c:f>Sheet2B!$F$1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Sheet2B!$F$2:$F$20</c:f>
              <c:numCache/>
            </c:numRef>
          </c:val>
        </c:ser>
        <c:ser>
          <c:idx val="4"/>
          <c:order val="4"/>
          <c:tx>
            <c:strRef>
              <c:f>Sheet2B!$G$1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Sheet2B!$G$2:$G$20</c:f>
              <c:numCache/>
            </c:numRef>
          </c:val>
        </c:ser>
        <c:axId val="58177327"/>
        <c:axId val="53833896"/>
      </c:area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7732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5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Sheet2B!$E$1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Sheet2B!$E$2:$E$20</c:f>
              <c:numCache/>
            </c:numRef>
          </c:val>
        </c:ser>
        <c:ser>
          <c:idx val="3"/>
          <c:order val="3"/>
          <c:tx>
            <c:strRef>
              <c:f>Sheet2B!$F$1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Sheet2B!$F$2:$F$20</c:f>
              <c:numCache/>
            </c:numRef>
          </c:val>
        </c:ser>
        <c:ser>
          <c:idx val="4"/>
          <c:order val="4"/>
          <c:tx>
            <c:strRef>
              <c:f>Sheet2B!$G$1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Sheet2B!$G$2:$G$20</c:f>
              <c:numCache/>
            </c:numRef>
          </c:val>
        </c:ser>
        <c:axId val="14743017"/>
        <c:axId val="65578290"/>
      </c:areaChart>
      <c:scatterChart>
        <c:scatterStyle val="lineMarker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Sheet2B!$A$4:$A$11</c:f>
              <c:numCache/>
            </c:numRef>
          </c:xVal>
          <c:yVal>
            <c:numRef>
              <c:f>Sheet2B!$B$4:$B$11</c:f>
              <c:numCache/>
            </c:numRef>
          </c:yVal>
          <c:smooth val="0"/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Sheet2B!$A$4:$A$11</c:f>
              <c:numCache/>
            </c:numRef>
          </c:xVal>
          <c:yVal>
            <c:numRef>
              <c:f>Sheet2B!$C$4:$C$11</c:f>
              <c:numCache/>
            </c:numRef>
          </c:yVal>
          <c:smooth val="0"/>
        </c:ser>
        <c:axId val="53333699"/>
        <c:axId val="10241244"/>
      </c:scatte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33699"/>
        <c:crosses val="autoZero"/>
        <c:crossBetween val="between"/>
        <c:dispUnits/>
      </c:valAx>
      <c:catAx>
        <c:axId val="14743017"/>
        <c:scaling>
          <c:orientation val="minMax"/>
        </c:scaling>
        <c:axPos val="b"/>
        <c:delete val="1"/>
        <c:majorTickMark val="in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430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Sheet2B!$E$1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Sheet2B!$E$2:$E$20</c:f>
              <c:numCache/>
            </c:numRef>
          </c:val>
        </c:ser>
        <c:ser>
          <c:idx val="3"/>
          <c:order val="3"/>
          <c:tx>
            <c:strRef>
              <c:f>Sheet2B!$F$1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Sheet2B!$F$2:$F$20</c:f>
              <c:numCache/>
            </c:numRef>
          </c:val>
        </c:ser>
        <c:ser>
          <c:idx val="4"/>
          <c:order val="4"/>
          <c:tx>
            <c:strRef>
              <c:f>Sheet2B!$G$1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Sheet2B!$G$2:$G$20</c:f>
              <c:numCache/>
            </c:numRef>
          </c:val>
        </c:ser>
        <c:axId val="25062333"/>
        <c:axId val="24234406"/>
      </c:areaChart>
      <c:scatterChart>
        <c:scatterStyle val="lineMarker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Sheet2B!$A$4:$A$11</c:f>
              <c:numCache/>
            </c:numRef>
          </c:xVal>
          <c:yVal>
            <c:numRef>
              <c:f>Sheet2B!$B$4:$B$11</c:f>
              <c:numCache/>
            </c:numRef>
          </c:yVal>
          <c:smooth val="0"/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Sheet2B!$A$4:$A$11</c:f>
              <c:numCache/>
            </c:numRef>
          </c:xVal>
          <c:yVal>
            <c:numRef>
              <c:f>Sheet2B!$C$4:$C$11</c:f>
              <c:numCache/>
            </c:numRef>
          </c:yVal>
          <c:smooth val="0"/>
        </c:ser>
        <c:axId val="16783063"/>
        <c:axId val="16829840"/>
      </c:scatte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1"/>
        <c:lblOffset val="100"/>
        <c:noMultiLvlLbl val="0"/>
      </c:catAx>
      <c:valAx>
        <c:axId val="1682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83063"/>
        <c:crosses val="autoZero"/>
        <c:crossBetween val="between"/>
        <c:dispUnits/>
      </c:valAx>
      <c:dateAx>
        <c:axId val="2506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34406"/>
        <c:crosses val="max"/>
        <c:auto val="0"/>
        <c:noMultiLvlLbl val="0"/>
      </c:dateAx>
      <c:valAx>
        <c:axId val="2423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6233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8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Sheet2B!$E$1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Sheet2B!$E$2:$E$20</c:f>
              <c:numCache>
                <c:ptCount val="19"/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28</c:v>
                </c:pt>
                <c:pt idx="6">
                  <c:v>10</c:v>
                </c:pt>
                <c:pt idx="7">
                  <c:v>21</c:v>
                </c:pt>
                <c:pt idx="8">
                  <c:v>23</c:v>
                </c:pt>
                <c:pt idx="9">
                  <c:v>20</c:v>
                </c:pt>
                <c:pt idx="12">
                  <c:v>24.675675675675677</c:v>
                </c:pt>
                <c:pt idx="13">
                  <c:v>18.764705882352942</c:v>
                </c:pt>
                <c:pt idx="14">
                  <c:v>21</c:v>
                </c:pt>
                <c:pt idx="15">
                  <c:v>17.11111111111111</c:v>
                </c:pt>
                <c:pt idx="16">
                  <c:v>15.166666666666666</c:v>
                </c:pt>
                <c:pt idx="17">
                  <c:v>27.153846153846153</c:v>
                </c:pt>
                <c:pt idx="18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Sheet2B!$F$1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Sheet2B!$F$2:$F$20</c:f>
              <c:numCache>
                <c:ptCount val="19"/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Sheet2B!$G$1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Sheet2B!$G$2:$G$20</c:f>
              <c:numCache>
                <c:ptCount val="19"/>
                <c:pt idx="2">
                  <c:v>24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7250833"/>
        <c:axId val="21039770"/>
      </c:areaChart>
      <c:scatterChart>
        <c:scatterStyle val="lineMarker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Sheet2B!$A$4:$A$11</c:f>
              <c:numCache>
                <c:ptCount val="8"/>
                <c:pt idx="0">
                  <c:v>2</c:v>
                </c:pt>
                <c:pt idx="1">
                  <c:v>3.27</c:v>
                </c:pt>
                <c:pt idx="2">
                  <c:v>6.26</c:v>
                </c:pt>
                <c:pt idx="3">
                  <c:v>7.58</c:v>
                </c:pt>
                <c:pt idx="4">
                  <c:v>8.33</c:v>
                </c:pt>
                <c:pt idx="5">
                  <c:v>9.79</c:v>
                </c:pt>
                <c:pt idx="6">
                  <c:v>11.2</c:v>
                </c:pt>
                <c:pt idx="7">
                  <c:v>13.86</c:v>
                </c:pt>
              </c:numCache>
            </c:numRef>
          </c:xVal>
          <c:yVal>
            <c:numRef>
              <c:f>Sheet2B!$B$4:$B$11</c:f>
              <c:numCache>
                <c:ptCount val="8"/>
                <c:pt idx="0">
                  <c:v>13</c:v>
                </c:pt>
                <c:pt idx="1">
                  <c:v>31</c:v>
                </c:pt>
                <c:pt idx="2">
                  <c:v>15</c:v>
                </c:pt>
                <c:pt idx="3">
                  <c:v>42</c:v>
                </c:pt>
                <c:pt idx="4">
                  <c:v>10</c:v>
                </c:pt>
                <c:pt idx="5">
                  <c:v>41</c:v>
                </c:pt>
                <c:pt idx="6">
                  <c:v>23</c:v>
                </c:pt>
                <c:pt idx="7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Sheet2B!$A$4:$A$11</c:f>
              <c:numCache>
                <c:ptCount val="8"/>
                <c:pt idx="0">
                  <c:v>2</c:v>
                </c:pt>
                <c:pt idx="1">
                  <c:v>3.27</c:v>
                </c:pt>
                <c:pt idx="2">
                  <c:v>6.26</c:v>
                </c:pt>
                <c:pt idx="3">
                  <c:v>7.58</c:v>
                </c:pt>
                <c:pt idx="4">
                  <c:v>8.33</c:v>
                </c:pt>
                <c:pt idx="5">
                  <c:v>9.79</c:v>
                </c:pt>
                <c:pt idx="6">
                  <c:v>11.2</c:v>
                </c:pt>
                <c:pt idx="7">
                  <c:v>13.86</c:v>
                </c:pt>
              </c:numCache>
            </c:numRef>
          </c:xVal>
          <c:yVal>
            <c:numRef>
              <c:f>Sheet2B!$C$4:$C$11</c:f>
              <c:numCache>
                <c:ptCount val="8"/>
                <c:pt idx="0">
                  <c:v>37</c:v>
                </c:pt>
                <c:pt idx="1">
                  <c:v>18</c:v>
                </c:pt>
                <c:pt idx="2">
                  <c:v>19</c:v>
                </c:pt>
                <c:pt idx="3">
                  <c:v>28</c:v>
                </c:pt>
                <c:pt idx="4">
                  <c:v>14</c:v>
                </c:pt>
                <c:pt idx="5">
                  <c:v>21</c:v>
                </c:pt>
                <c:pt idx="6">
                  <c:v>29</c:v>
                </c:pt>
                <c:pt idx="7">
                  <c:v>25</c:v>
                </c:pt>
              </c:numCache>
            </c:numRef>
          </c:yVal>
          <c:smooth val="0"/>
        </c:ser>
        <c:axId val="55140203"/>
        <c:axId val="26499780"/>
      </c:scatte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99780"/>
        <c:crosses val="autoZero"/>
        <c:auto val="1"/>
        <c:lblOffset val="100"/>
        <c:noMultiLvlLbl val="0"/>
      </c:catAx>
      <c:valAx>
        <c:axId val="26499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40203"/>
        <c:crosses val="autoZero"/>
        <c:crossBetween val="between"/>
        <c:dispUnits/>
      </c:valAx>
      <c:dateAx>
        <c:axId val="172508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39770"/>
        <c:crosses val="max"/>
        <c:auto val="0"/>
        <c:noMultiLvlLbl val="0"/>
      </c:dateAx>
      <c:valAx>
        <c:axId val="2103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5083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Sheet2B!$E$1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Sheet2B!$E$2:$E$20</c:f>
              <c:numCache>
                <c:ptCount val="19"/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28</c:v>
                </c:pt>
                <c:pt idx="6">
                  <c:v>10</c:v>
                </c:pt>
                <c:pt idx="7">
                  <c:v>21</c:v>
                </c:pt>
                <c:pt idx="8">
                  <c:v>23</c:v>
                </c:pt>
                <c:pt idx="9">
                  <c:v>20</c:v>
                </c:pt>
                <c:pt idx="12">
                  <c:v>24.675675675675677</c:v>
                </c:pt>
                <c:pt idx="13">
                  <c:v>18.764705882352942</c:v>
                </c:pt>
                <c:pt idx="14">
                  <c:v>21</c:v>
                </c:pt>
                <c:pt idx="15">
                  <c:v>17.11111111111111</c:v>
                </c:pt>
                <c:pt idx="16">
                  <c:v>15.166666666666666</c:v>
                </c:pt>
                <c:pt idx="17">
                  <c:v>27.153846153846153</c:v>
                </c:pt>
                <c:pt idx="18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Sheet2B!$F$1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Sheet2B!$F$2:$F$20</c:f>
              <c:numCache>
                <c:ptCount val="19"/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Sheet2B!$G$1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Sheet2B!$G$2:$G$20</c:f>
              <c:numCache>
                <c:ptCount val="19"/>
                <c:pt idx="2">
                  <c:v>24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7171429"/>
        <c:axId val="66107406"/>
      </c:areaChart>
      <c:scatterChart>
        <c:scatterStyle val="lineMarker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Sheet2B!$A$4:$A$11</c:f>
              <c:numCache>
                <c:ptCount val="8"/>
                <c:pt idx="0">
                  <c:v>2</c:v>
                </c:pt>
                <c:pt idx="1">
                  <c:v>3.27</c:v>
                </c:pt>
                <c:pt idx="2">
                  <c:v>6.26</c:v>
                </c:pt>
                <c:pt idx="3">
                  <c:v>7.58</c:v>
                </c:pt>
                <c:pt idx="4">
                  <c:v>8.33</c:v>
                </c:pt>
                <c:pt idx="5">
                  <c:v>9.79</c:v>
                </c:pt>
                <c:pt idx="6">
                  <c:v>11.2</c:v>
                </c:pt>
                <c:pt idx="7">
                  <c:v>13.86</c:v>
                </c:pt>
              </c:numCache>
            </c:numRef>
          </c:xVal>
          <c:yVal>
            <c:numRef>
              <c:f>Sheet2B!$B$4:$B$11</c:f>
              <c:numCache>
                <c:ptCount val="8"/>
                <c:pt idx="0">
                  <c:v>13</c:v>
                </c:pt>
                <c:pt idx="1">
                  <c:v>31</c:v>
                </c:pt>
                <c:pt idx="2">
                  <c:v>15</c:v>
                </c:pt>
                <c:pt idx="3">
                  <c:v>42</c:v>
                </c:pt>
                <c:pt idx="4">
                  <c:v>10</c:v>
                </c:pt>
                <c:pt idx="5">
                  <c:v>41</c:v>
                </c:pt>
                <c:pt idx="6">
                  <c:v>23</c:v>
                </c:pt>
                <c:pt idx="7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Sheet2B!$A$4:$A$11</c:f>
              <c:numCache>
                <c:ptCount val="8"/>
                <c:pt idx="0">
                  <c:v>2</c:v>
                </c:pt>
                <c:pt idx="1">
                  <c:v>3.27</c:v>
                </c:pt>
                <c:pt idx="2">
                  <c:v>6.26</c:v>
                </c:pt>
                <c:pt idx="3">
                  <c:v>7.58</c:v>
                </c:pt>
                <c:pt idx="4">
                  <c:v>8.33</c:v>
                </c:pt>
                <c:pt idx="5">
                  <c:v>9.79</c:v>
                </c:pt>
                <c:pt idx="6">
                  <c:v>11.2</c:v>
                </c:pt>
                <c:pt idx="7">
                  <c:v>13.86</c:v>
                </c:pt>
              </c:numCache>
            </c:numRef>
          </c:xVal>
          <c:yVal>
            <c:numRef>
              <c:f>Sheet2B!$C$4:$C$11</c:f>
              <c:numCache>
                <c:ptCount val="8"/>
                <c:pt idx="0">
                  <c:v>37</c:v>
                </c:pt>
                <c:pt idx="1">
                  <c:v>18</c:v>
                </c:pt>
                <c:pt idx="2">
                  <c:v>19</c:v>
                </c:pt>
                <c:pt idx="3">
                  <c:v>28</c:v>
                </c:pt>
                <c:pt idx="4">
                  <c:v>14</c:v>
                </c:pt>
                <c:pt idx="5">
                  <c:v>21</c:v>
                </c:pt>
                <c:pt idx="6">
                  <c:v>29</c:v>
                </c:pt>
                <c:pt idx="7">
                  <c:v>25</c:v>
                </c:pt>
              </c:numCache>
            </c:numRef>
          </c:yVal>
          <c:smooth val="0"/>
        </c:ser>
        <c:axId val="58095743"/>
        <c:axId val="53099640"/>
      </c:scatter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95743"/>
        <c:crosses val="autoZero"/>
        <c:crossBetween val="between"/>
        <c:dispUnits/>
      </c:valAx>
      <c:dateAx>
        <c:axId val="37171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107406"/>
        <c:crosses val="autoZero"/>
        <c:auto val="0"/>
        <c:noMultiLvlLbl val="0"/>
      </c:dateAx>
      <c:valAx>
        <c:axId val="661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7142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Sheet2B!$E$1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Sheet2B!$E$2:$E$20</c:f>
              <c:numCache>
                <c:ptCount val="19"/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28</c:v>
                </c:pt>
                <c:pt idx="6">
                  <c:v>10</c:v>
                </c:pt>
                <c:pt idx="7">
                  <c:v>21</c:v>
                </c:pt>
                <c:pt idx="8">
                  <c:v>23</c:v>
                </c:pt>
                <c:pt idx="9">
                  <c:v>20</c:v>
                </c:pt>
                <c:pt idx="12">
                  <c:v>24.675675675675677</c:v>
                </c:pt>
                <c:pt idx="13">
                  <c:v>18.764705882352942</c:v>
                </c:pt>
                <c:pt idx="14">
                  <c:v>21</c:v>
                </c:pt>
                <c:pt idx="15">
                  <c:v>17.11111111111111</c:v>
                </c:pt>
                <c:pt idx="16">
                  <c:v>15.166666666666666</c:v>
                </c:pt>
                <c:pt idx="17">
                  <c:v>27.153846153846153</c:v>
                </c:pt>
                <c:pt idx="18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Sheet2B!$F$1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Sheet2B!$F$2:$F$20</c:f>
              <c:numCache>
                <c:ptCount val="19"/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Sheet2B!$G$1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Sheet2B!$G$2:$G$20</c:f>
              <c:numCache>
                <c:ptCount val="19"/>
                <c:pt idx="2">
                  <c:v>24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8134713"/>
        <c:axId val="6103554"/>
      </c:areaChart>
      <c:scatterChart>
        <c:scatterStyle val="lineMarker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Sheet2B!$A$4:$A$11</c:f>
              <c:numCache>
                <c:ptCount val="8"/>
                <c:pt idx="0">
                  <c:v>2</c:v>
                </c:pt>
                <c:pt idx="1">
                  <c:v>3.27</c:v>
                </c:pt>
                <c:pt idx="2">
                  <c:v>6.26</c:v>
                </c:pt>
                <c:pt idx="3">
                  <c:v>7.58</c:v>
                </c:pt>
                <c:pt idx="4">
                  <c:v>8.33</c:v>
                </c:pt>
                <c:pt idx="5">
                  <c:v>9.79</c:v>
                </c:pt>
                <c:pt idx="6">
                  <c:v>11.2</c:v>
                </c:pt>
                <c:pt idx="7">
                  <c:v>13.86</c:v>
                </c:pt>
              </c:numCache>
            </c:numRef>
          </c:xVal>
          <c:yVal>
            <c:numRef>
              <c:f>Sheet2B!$B$4:$B$11</c:f>
              <c:numCache>
                <c:ptCount val="8"/>
                <c:pt idx="0">
                  <c:v>13</c:v>
                </c:pt>
                <c:pt idx="1">
                  <c:v>31</c:v>
                </c:pt>
                <c:pt idx="2">
                  <c:v>15</c:v>
                </c:pt>
                <c:pt idx="3">
                  <c:v>42</c:v>
                </c:pt>
                <c:pt idx="4">
                  <c:v>10</c:v>
                </c:pt>
                <c:pt idx="5">
                  <c:v>41</c:v>
                </c:pt>
                <c:pt idx="6">
                  <c:v>23</c:v>
                </c:pt>
                <c:pt idx="7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Sheet2B!$A$4:$A$11</c:f>
              <c:numCache>
                <c:ptCount val="8"/>
                <c:pt idx="0">
                  <c:v>2</c:v>
                </c:pt>
                <c:pt idx="1">
                  <c:v>3.27</c:v>
                </c:pt>
                <c:pt idx="2">
                  <c:v>6.26</c:v>
                </c:pt>
                <c:pt idx="3">
                  <c:v>7.58</c:v>
                </c:pt>
                <c:pt idx="4">
                  <c:v>8.33</c:v>
                </c:pt>
                <c:pt idx="5">
                  <c:v>9.79</c:v>
                </c:pt>
                <c:pt idx="6">
                  <c:v>11.2</c:v>
                </c:pt>
                <c:pt idx="7">
                  <c:v>13.86</c:v>
                </c:pt>
              </c:numCache>
            </c:numRef>
          </c:xVal>
          <c:yVal>
            <c:numRef>
              <c:f>Sheet2B!$C$4:$C$11</c:f>
              <c:numCache>
                <c:ptCount val="8"/>
                <c:pt idx="0">
                  <c:v>37</c:v>
                </c:pt>
                <c:pt idx="1">
                  <c:v>18</c:v>
                </c:pt>
                <c:pt idx="2">
                  <c:v>19</c:v>
                </c:pt>
                <c:pt idx="3">
                  <c:v>28</c:v>
                </c:pt>
                <c:pt idx="4">
                  <c:v>14</c:v>
                </c:pt>
                <c:pt idx="5">
                  <c:v>21</c:v>
                </c:pt>
                <c:pt idx="6">
                  <c:v>29</c:v>
                </c:pt>
                <c:pt idx="7">
                  <c:v>25</c:v>
                </c:pt>
              </c:numCache>
            </c:numRef>
          </c:yVal>
          <c:smooth val="0"/>
        </c:ser>
        <c:axId val="54931987"/>
        <c:axId val="24625836"/>
      </c:scatter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31987"/>
        <c:crosses val="autoZero"/>
        <c:crossBetween val="between"/>
        <c:dispUnits/>
      </c:valAx>
      <c:dateAx>
        <c:axId val="8134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03554"/>
        <c:crosses val="autoZero"/>
        <c:auto val="0"/>
        <c:noMultiLvlLbl val="0"/>
      </c:dateAx>
      <c:valAx>
        <c:axId val="6103554"/>
        <c:scaling>
          <c:orientation val="minMax"/>
        </c:scaling>
        <c:axPos val="l"/>
        <c:delete val="1"/>
        <c:majorTickMark val="out"/>
        <c:minorTickMark val="none"/>
        <c:tickLblPos val="nextTo"/>
        <c:crossAx val="813471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Sheet2B!$I$1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Sheet2B!$D$2:$D$13</c:f>
              <c:numCache/>
            </c:numRef>
          </c:cat>
          <c:val>
            <c:numRef>
              <c:f>Sheet2B!$I$2:$I$13</c:f>
              <c:numCache/>
            </c:numRef>
          </c:val>
        </c:ser>
        <c:ser>
          <c:idx val="3"/>
          <c:order val="3"/>
          <c:tx>
            <c:strRef>
              <c:f>Sheet2B!$J$1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Sheet2B!$D$2:$D$13</c:f>
              <c:numCache/>
            </c:numRef>
          </c:cat>
          <c:val>
            <c:numRef>
              <c:f>Sheet2B!$J$2:$J$13</c:f>
              <c:numCache/>
            </c:numRef>
          </c:val>
        </c:ser>
        <c:ser>
          <c:idx val="4"/>
          <c:order val="4"/>
          <c:tx>
            <c:strRef>
              <c:f>Sheet2B!$G$1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Sheet2B!$D$2:$D$13</c:f>
              <c:numCache/>
            </c:numRef>
          </c:cat>
          <c:val>
            <c:numRef>
              <c:f>Sheet2B!$K$2:$K$13</c:f>
              <c:numCache/>
            </c:numRef>
          </c:val>
        </c:ser>
        <c:axId val="20305933"/>
        <c:axId val="48535670"/>
      </c:areaChart>
      <c:scatterChart>
        <c:scatterStyle val="lineMarker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Sheet2B!$A$4:$A$11</c:f>
              <c:numCache/>
            </c:numRef>
          </c:xVal>
          <c:yVal>
            <c:numRef>
              <c:f>Sheet2B!$B$4:$B$11</c:f>
              <c:numCache/>
            </c:numRef>
          </c:yVal>
          <c:smooth val="0"/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D96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96300"/>
              </a:solidFill>
              <a:ln>
                <a:solidFill>
                  <a:srgbClr val="D96300"/>
                </a:solidFill>
              </a:ln>
            </c:spPr>
          </c:marker>
          <c:xVal>
            <c:numRef>
              <c:f>Sheet2B!$A$4:$A$11</c:f>
              <c:numCache/>
            </c:numRef>
          </c:xVal>
          <c:yVal>
            <c:numRef>
              <c:f>Sheet2B!$C$4:$C$11</c:f>
              <c:numCache/>
            </c:numRef>
          </c:yVal>
          <c:smooth val="0"/>
        </c:ser>
        <c:axId val="34167847"/>
        <c:axId val="39075168"/>
      </c:scatter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67847"/>
        <c:crosses val="autoZero"/>
        <c:crossBetween val="between"/>
        <c:dispUnits/>
      </c:valAx>
      <c:dateAx>
        <c:axId val="20305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535670"/>
        <c:crosses val="autoZero"/>
        <c:auto val="0"/>
        <c:noMultiLvlLbl val="0"/>
      </c:dateAx>
      <c:valAx>
        <c:axId val="48535670"/>
        <c:scaling>
          <c:orientation val="minMax"/>
        </c:scaling>
        <c:axPos val="l"/>
        <c:delete val="1"/>
        <c:majorTickMark val="out"/>
        <c:minorTickMark val="none"/>
        <c:tickLblPos val="nextTo"/>
        <c:crossAx val="203059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Sheet2B!$E$1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Sheet2B!$E$2:$E$20</c:f>
              <c:numCache>
                <c:ptCount val="19"/>
                <c:pt idx="2">
                  <c:v>13</c:v>
                </c:pt>
                <c:pt idx="3">
                  <c:v>18</c:v>
                </c:pt>
                <c:pt idx="4">
                  <c:v>15</c:v>
                </c:pt>
                <c:pt idx="5">
                  <c:v>28</c:v>
                </c:pt>
                <c:pt idx="6">
                  <c:v>10</c:v>
                </c:pt>
                <c:pt idx="7">
                  <c:v>21</c:v>
                </c:pt>
                <c:pt idx="8">
                  <c:v>23</c:v>
                </c:pt>
                <c:pt idx="9">
                  <c:v>20</c:v>
                </c:pt>
                <c:pt idx="12">
                  <c:v>24.675675675675677</c:v>
                </c:pt>
                <c:pt idx="13">
                  <c:v>18.764705882352942</c:v>
                </c:pt>
                <c:pt idx="14">
                  <c:v>21</c:v>
                </c:pt>
                <c:pt idx="15">
                  <c:v>17.11111111111111</c:v>
                </c:pt>
                <c:pt idx="16">
                  <c:v>15.166666666666666</c:v>
                </c:pt>
                <c:pt idx="17">
                  <c:v>27.153846153846153</c:v>
                </c:pt>
                <c:pt idx="18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Sheet2B!$F$1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Sheet2B!$F$2:$F$20</c:f>
              <c:numCache>
                <c:ptCount val="19"/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Sheet2B!$G$1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>
                <c:ptCount val="19"/>
                <c:pt idx="0">
                  <c:v>0</c:v>
                </c:pt>
                <c:pt idx="1">
                  <c:v>133</c:v>
                </c:pt>
                <c:pt idx="2">
                  <c:v>133</c:v>
                </c:pt>
                <c:pt idx="3">
                  <c:v>218</c:v>
                </c:pt>
                <c:pt idx="4">
                  <c:v>417</c:v>
                </c:pt>
                <c:pt idx="5">
                  <c:v>505</c:v>
                </c:pt>
                <c:pt idx="6">
                  <c:v>555</c:v>
                </c:pt>
                <c:pt idx="7">
                  <c:v>653</c:v>
                </c:pt>
                <c:pt idx="8">
                  <c:v>747</c:v>
                </c:pt>
                <c:pt idx="9">
                  <c:v>924</c:v>
                </c:pt>
                <c:pt idx="10">
                  <c:v>924</c:v>
                </c:pt>
                <c:pt idx="11">
                  <c:v>1000</c:v>
                </c:pt>
                <c:pt idx="12">
                  <c:v>188.13513513513513</c:v>
                </c:pt>
                <c:pt idx="13">
                  <c:v>370.17647058823525</c:v>
                </c:pt>
                <c:pt idx="14">
                  <c:v>436.55555555555554</c:v>
                </c:pt>
                <c:pt idx="15">
                  <c:v>543.8888888888889</c:v>
                </c:pt>
                <c:pt idx="16">
                  <c:v>571.3333333333334</c:v>
                </c:pt>
                <c:pt idx="17">
                  <c:v>725.3076923076923</c:v>
                </c:pt>
                <c:pt idx="18">
                  <c:v>#N/A</c:v>
                </c:pt>
              </c:numCache>
            </c:numRef>
          </c:cat>
          <c:val>
            <c:numRef>
              <c:f>Sheet2B!$G$2:$G$20</c:f>
              <c:numCache>
                <c:ptCount val="19"/>
                <c:pt idx="2">
                  <c:v>24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16132193"/>
        <c:axId val="10972010"/>
      </c:areaChart>
      <c:scatterChart>
        <c:scatterStyle val="lineMarker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Sheet2B!$A$4:$A$11</c:f>
              <c:numCache>
                <c:ptCount val="8"/>
                <c:pt idx="0">
                  <c:v>2</c:v>
                </c:pt>
                <c:pt idx="1">
                  <c:v>3.27</c:v>
                </c:pt>
                <c:pt idx="2">
                  <c:v>6.26</c:v>
                </c:pt>
                <c:pt idx="3">
                  <c:v>7.58</c:v>
                </c:pt>
                <c:pt idx="4">
                  <c:v>8.33</c:v>
                </c:pt>
                <c:pt idx="5">
                  <c:v>9.79</c:v>
                </c:pt>
                <c:pt idx="6">
                  <c:v>11.2</c:v>
                </c:pt>
                <c:pt idx="7">
                  <c:v>13.86</c:v>
                </c:pt>
              </c:numCache>
            </c:numRef>
          </c:xVal>
          <c:yVal>
            <c:numRef>
              <c:f>Sheet2B!$B$4:$B$11</c:f>
              <c:numCache>
                <c:ptCount val="8"/>
                <c:pt idx="0">
                  <c:v>13</c:v>
                </c:pt>
                <c:pt idx="1">
                  <c:v>31</c:v>
                </c:pt>
                <c:pt idx="2">
                  <c:v>15</c:v>
                </c:pt>
                <c:pt idx="3">
                  <c:v>42</c:v>
                </c:pt>
                <c:pt idx="4">
                  <c:v>10</c:v>
                </c:pt>
                <c:pt idx="5">
                  <c:v>41</c:v>
                </c:pt>
                <c:pt idx="6">
                  <c:v>23</c:v>
                </c:pt>
                <c:pt idx="7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Sheet2B!$A$4:$A$11</c:f>
              <c:numCache>
                <c:ptCount val="8"/>
                <c:pt idx="0">
                  <c:v>2</c:v>
                </c:pt>
                <c:pt idx="1">
                  <c:v>3.27</c:v>
                </c:pt>
                <c:pt idx="2">
                  <c:v>6.26</c:v>
                </c:pt>
                <c:pt idx="3">
                  <c:v>7.58</c:v>
                </c:pt>
                <c:pt idx="4">
                  <c:v>8.33</c:v>
                </c:pt>
                <c:pt idx="5">
                  <c:v>9.79</c:v>
                </c:pt>
                <c:pt idx="6">
                  <c:v>11.2</c:v>
                </c:pt>
                <c:pt idx="7">
                  <c:v>13.86</c:v>
                </c:pt>
              </c:numCache>
            </c:numRef>
          </c:xVal>
          <c:yVal>
            <c:numRef>
              <c:f>Sheet2B!$C$4:$C$11</c:f>
              <c:numCache>
                <c:ptCount val="8"/>
                <c:pt idx="0">
                  <c:v>37</c:v>
                </c:pt>
                <c:pt idx="1">
                  <c:v>18</c:v>
                </c:pt>
                <c:pt idx="2">
                  <c:v>19</c:v>
                </c:pt>
                <c:pt idx="3">
                  <c:v>28</c:v>
                </c:pt>
                <c:pt idx="4">
                  <c:v>14</c:v>
                </c:pt>
                <c:pt idx="5">
                  <c:v>21</c:v>
                </c:pt>
                <c:pt idx="6">
                  <c:v>29</c:v>
                </c:pt>
                <c:pt idx="7">
                  <c:v>25</c:v>
                </c:pt>
              </c:numCache>
            </c:numRef>
          </c:yVal>
          <c:smooth val="0"/>
        </c:ser>
        <c:axId val="31639227"/>
        <c:axId val="16317588"/>
      </c:scatte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39227"/>
        <c:crosses val="autoZero"/>
        <c:crossBetween val="between"/>
        <c:dispUnits/>
      </c:valAx>
      <c:dateAx>
        <c:axId val="16132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972010"/>
        <c:crosses val="autoZero"/>
        <c:auto val="0"/>
        <c:noMultiLvlLbl val="0"/>
      </c:dateAx>
      <c:valAx>
        <c:axId val="10972010"/>
        <c:scaling>
          <c:orientation val="minMax"/>
        </c:scaling>
        <c:axPos val="l"/>
        <c:delete val="1"/>
        <c:majorTickMark val="out"/>
        <c:minorTickMark val="none"/>
        <c:tickLblPos val="nextTo"/>
        <c:crossAx val="1613219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Sheet2B!$E$1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Sheet2B!$E$2:$E$20</c:f>
              <c:numCache/>
            </c:numRef>
          </c:val>
        </c:ser>
        <c:ser>
          <c:idx val="3"/>
          <c:order val="3"/>
          <c:tx>
            <c:strRef>
              <c:f>Sheet2B!$F$1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F9C29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Sheet2B!$F$2:$F$20</c:f>
              <c:numCache/>
            </c:numRef>
          </c:val>
        </c:ser>
        <c:ser>
          <c:idx val="4"/>
          <c:order val="4"/>
          <c:tx>
            <c:strRef>
              <c:f>Sheet2B!$G$1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F9C29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Sheet2B!$D$2:$D$20</c:f>
              <c:numCache/>
            </c:numRef>
          </c:cat>
          <c:val>
            <c:numRef>
              <c:f>Sheet2B!$G$2:$G$20</c:f>
              <c:numCache/>
            </c:numRef>
          </c:val>
        </c:ser>
        <c:axId val="12640565"/>
        <c:axId val="46656222"/>
      </c:areaChart>
      <c:scatterChart>
        <c:scatterStyle val="lineMarker"/>
        <c:varyColors val="0"/>
        <c:ser>
          <c:idx val="0"/>
          <c:order val="0"/>
          <c:tx>
            <c:strRef>
              <c:f>Sheet2B!$B$3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Sheet2B!$A$4:$A$11</c:f>
              <c:numCache/>
            </c:numRef>
          </c:xVal>
          <c:yVal>
            <c:numRef>
              <c:f>Sheet2B!$B$4:$B$11</c:f>
              <c:numCache/>
            </c:numRef>
          </c:yVal>
          <c:smooth val="0"/>
        </c:ser>
        <c:ser>
          <c:idx val="1"/>
          <c:order val="1"/>
          <c:tx>
            <c:strRef>
              <c:f>Sheet2B!$C$3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Sheet2B!$A$4:$A$11</c:f>
              <c:numCache/>
            </c:numRef>
          </c:xVal>
          <c:yVal>
            <c:numRef>
              <c:f>Sheet2B!$C$4:$C$11</c:f>
              <c:numCache/>
            </c:numRef>
          </c:yVal>
          <c:smooth val="0"/>
        </c:ser>
        <c:axId val="17252815"/>
        <c:axId val="21057608"/>
      </c:scatter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52815"/>
        <c:crosses val="autoZero"/>
        <c:crossBetween val="between"/>
        <c:dispUnits/>
      </c:valAx>
      <c:dateAx>
        <c:axId val="12640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656222"/>
        <c:crosses val="autoZero"/>
        <c:auto val="0"/>
        <c:noMultiLvlLbl val="0"/>
      </c:dateAx>
      <c:valAx>
        <c:axId val="46656222"/>
        <c:scaling>
          <c:orientation val="minMax"/>
        </c:scaling>
        <c:axPos val="l"/>
        <c:delete val="1"/>
        <c:majorTickMark val="out"/>
        <c:minorTickMark val="none"/>
        <c:tickLblPos val="nextTo"/>
        <c:crossAx val="1264056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8375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Sheet2A!$B$3</c:f>
              <c:strCache>
                <c:ptCount val="1"/>
                <c:pt idx="0">
                  <c:v>Value1</c:v>
                </c:pt>
              </c:strCache>
            </c:strRef>
          </c:tx>
          <c:spPr>
            <a:solidFill>
              <a:srgbClr val="4E7DA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Sheet2A!$A$4:$A$11</c:f>
              <c:numCache/>
            </c:numRef>
          </c:cat>
          <c:val>
            <c:numRef>
              <c:f>Sheet2A!$B$4:$B$11</c:f>
              <c:numCache/>
            </c:numRef>
          </c:val>
        </c:ser>
        <c:ser>
          <c:idx val="1"/>
          <c:order val="1"/>
          <c:tx>
            <c:strRef>
              <c:f>Sheet2A!$C$3</c:f>
              <c:strCache>
                <c:ptCount val="1"/>
                <c:pt idx="0">
                  <c:v>Value2</c:v>
                </c:pt>
              </c:strCache>
            </c:strRef>
          </c:tx>
          <c:spPr>
            <a:solidFill>
              <a:srgbClr val="E5812D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Sheet2A!$A$4:$A$11</c:f>
              <c:numCache/>
            </c:numRef>
          </c:cat>
          <c:val>
            <c:numRef>
              <c:f>Sheet2A!$C$4:$C$11</c:f>
              <c:numCache/>
            </c:numRef>
          </c:val>
        </c:ser>
        <c:axId val="7878985"/>
        <c:axId val="3802002"/>
      </c:area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7898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38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65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Sheet2A!$B$3</c:f>
              <c:strCache>
                <c:ptCount val="1"/>
                <c:pt idx="0">
                  <c:v>Value1</c:v>
                </c:pt>
              </c:strCache>
            </c:strRef>
          </c:tx>
          <c:spPr>
            <a:solidFill>
              <a:srgbClr val="4E7DA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Sheet2A!$A$4:$A$11</c:f>
              <c:numCache/>
            </c:numRef>
          </c:cat>
          <c:val>
            <c:numRef>
              <c:f>Sheet2A!$B$4:$B$11</c:f>
              <c:numCache/>
            </c:numRef>
          </c:val>
        </c:ser>
        <c:ser>
          <c:idx val="1"/>
          <c:order val="1"/>
          <c:tx>
            <c:strRef>
              <c:f>Sheet2A!$C$3</c:f>
              <c:strCache>
                <c:ptCount val="1"/>
                <c:pt idx="0">
                  <c:v>Value2</c:v>
                </c:pt>
              </c:strCache>
            </c:strRef>
          </c:tx>
          <c:spPr>
            <a:solidFill>
              <a:srgbClr val="E5812D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Sheet2A!$A$4:$A$11</c:f>
              <c:numCache/>
            </c:numRef>
          </c:cat>
          <c:val>
            <c:numRef>
              <c:f>Sheet2A!$C$4:$C$11</c:f>
              <c:numCache/>
            </c:numRef>
          </c:val>
        </c:ser>
        <c:ser>
          <c:idx val="2"/>
          <c:order val="2"/>
          <c:tx>
            <c:strRef>
              <c:f>Sheet2A!$E$1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Sheet2A!$E$2:$E$20</c:f>
              <c:numCache/>
            </c:numRef>
          </c:val>
        </c:ser>
        <c:ser>
          <c:idx val="3"/>
          <c:order val="3"/>
          <c:tx>
            <c:strRef>
              <c:f>Sheet2A!$F$1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Sheet2A!$F$2:$F$20</c:f>
              <c:numCache/>
            </c:numRef>
          </c:val>
        </c:ser>
        <c:ser>
          <c:idx val="4"/>
          <c:order val="4"/>
          <c:tx>
            <c:strRef>
              <c:f>Sheet2A!$G$1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Sheet2A!$G$2:$G$20</c:f>
              <c:numCache/>
            </c:numRef>
          </c:val>
        </c:ser>
        <c:axId val="34218019"/>
        <c:axId val="39526716"/>
      </c:area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26716"/>
        <c:crosses val="autoZero"/>
        <c:auto val="1"/>
        <c:lblOffset val="100"/>
        <c:noMultiLvlLbl val="0"/>
      </c:catAx>
      <c:valAx>
        <c:axId val="3952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180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5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Sheet2A!$E$1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Sheet2A!$E$2:$E$20</c:f>
              <c:numCache/>
            </c:numRef>
          </c:val>
        </c:ser>
        <c:ser>
          <c:idx val="3"/>
          <c:order val="3"/>
          <c:tx>
            <c:strRef>
              <c:f>Sheet2A!$F$1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Sheet2A!$F$2:$F$20</c:f>
              <c:numCache/>
            </c:numRef>
          </c:val>
        </c:ser>
        <c:ser>
          <c:idx val="4"/>
          <c:order val="4"/>
          <c:tx>
            <c:strRef>
              <c:f>Sheet2A!$G$1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Sheet2A!$G$2:$G$20</c:f>
              <c:numCache/>
            </c:numRef>
          </c:val>
        </c:ser>
        <c:axId val="20196125"/>
        <c:axId val="47547398"/>
      </c:areaChart>
      <c:scatterChart>
        <c:scatterStyle val="lineMarker"/>
        <c:varyColors val="0"/>
        <c:ser>
          <c:idx val="0"/>
          <c:order val="0"/>
          <c:tx>
            <c:strRef>
              <c:f>Sheet2A!$B$3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Sheet2A!$B$4:$B$11</c:f>
              <c:numCache/>
            </c:numRef>
          </c:yVal>
          <c:smooth val="0"/>
        </c:ser>
        <c:ser>
          <c:idx val="1"/>
          <c:order val="1"/>
          <c:tx>
            <c:strRef>
              <c:f>Sheet2A!$C$3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Sheet2A!$C$4:$C$11</c:f>
              <c:numCache/>
            </c:numRef>
          </c:yVal>
          <c:smooth val="0"/>
        </c:ser>
        <c:axId val="25273399"/>
        <c:axId val="26134000"/>
      </c:scatter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73399"/>
        <c:crosses val="autoZero"/>
        <c:crossBetween val="between"/>
        <c:dispUnits/>
      </c:valAx>
      <c:catAx>
        <c:axId val="20196125"/>
        <c:scaling>
          <c:orientation val="minMax"/>
        </c:scaling>
        <c:axPos val="b"/>
        <c:delete val="1"/>
        <c:majorTickMark val="in"/>
        <c:minorTickMark val="none"/>
        <c:tickLblPos val="nextTo"/>
        <c:crossAx val="47547398"/>
        <c:crosses val="autoZero"/>
        <c:auto val="1"/>
        <c:lblOffset val="100"/>
        <c:noMultiLvlLbl val="0"/>
      </c:catAx>
      <c:valAx>
        <c:axId val="475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9612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Sheet2A!$E$1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Sheet2A!$E$2:$E$20</c:f>
              <c:numCache/>
            </c:numRef>
          </c:val>
        </c:ser>
        <c:ser>
          <c:idx val="3"/>
          <c:order val="3"/>
          <c:tx>
            <c:strRef>
              <c:f>Sheet2A!$F$1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Sheet2A!$F$2:$F$20</c:f>
              <c:numCache/>
            </c:numRef>
          </c:val>
        </c:ser>
        <c:ser>
          <c:idx val="4"/>
          <c:order val="4"/>
          <c:tx>
            <c:strRef>
              <c:f>Sheet2A!$G$1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Sheet2A!$G$2:$G$20</c:f>
              <c:numCache/>
            </c:numRef>
          </c:val>
        </c:ser>
        <c:axId val="33879409"/>
        <c:axId val="36479226"/>
      </c:areaChart>
      <c:scatterChart>
        <c:scatterStyle val="lineMarker"/>
        <c:varyColors val="0"/>
        <c:ser>
          <c:idx val="0"/>
          <c:order val="0"/>
          <c:tx>
            <c:strRef>
              <c:f>Sheet2A!$B$3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Sheet2A!$B$4:$B$11</c:f>
              <c:numCache/>
            </c:numRef>
          </c:yVal>
          <c:smooth val="0"/>
        </c:ser>
        <c:ser>
          <c:idx val="1"/>
          <c:order val="1"/>
          <c:tx>
            <c:strRef>
              <c:f>Sheet2A!$C$3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Sheet2A!$C$4:$C$11</c:f>
              <c:numCache/>
            </c:numRef>
          </c:yVal>
          <c:smooth val="0"/>
        </c:ser>
        <c:axId val="59877579"/>
        <c:axId val="2027300"/>
      </c:scatte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77579"/>
        <c:crosses val="autoZero"/>
        <c:crossBetween val="between"/>
        <c:dispUnits/>
      </c:valAx>
      <c:dateAx>
        <c:axId val="338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79226"/>
        <c:crosses val="max"/>
        <c:auto val="0"/>
        <c:noMultiLvlLbl val="0"/>
      </c:dateAx>
      <c:valAx>
        <c:axId val="36479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7940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8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Sheet2A!$E$1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Sheet2A!$E$2:$E$20</c:f>
              <c:numCache/>
            </c:numRef>
          </c:val>
        </c:ser>
        <c:ser>
          <c:idx val="3"/>
          <c:order val="3"/>
          <c:tx>
            <c:strRef>
              <c:f>Sheet2A!$F$1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Sheet2A!$F$2:$F$20</c:f>
              <c:numCache/>
            </c:numRef>
          </c:val>
        </c:ser>
        <c:ser>
          <c:idx val="4"/>
          <c:order val="4"/>
          <c:tx>
            <c:strRef>
              <c:f>Sheet2A!$G$1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Sheet2A!$G$2:$G$20</c:f>
              <c:numCache/>
            </c:numRef>
          </c:val>
        </c:ser>
        <c:axId val="18245701"/>
        <c:axId val="29993582"/>
      </c:areaChart>
      <c:scatterChart>
        <c:scatterStyle val="lineMarker"/>
        <c:varyColors val="0"/>
        <c:ser>
          <c:idx val="0"/>
          <c:order val="0"/>
          <c:tx>
            <c:strRef>
              <c:f>Sheet2A!$B$3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Sheet2A!$B$4:$B$11</c:f>
              <c:numCache/>
            </c:numRef>
          </c:yVal>
          <c:smooth val="0"/>
        </c:ser>
        <c:ser>
          <c:idx val="1"/>
          <c:order val="1"/>
          <c:tx>
            <c:strRef>
              <c:f>Sheet2A!$C$3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Sheet2A!$C$4:$C$11</c:f>
              <c:numCache/>
            </c:numRef>
          </c:yVal>
          <c:smooth val="0"/>
        </c:ser>
        <c:axId val="1506783"/>
        <c:axId val="13561048"/>
      </c:scatter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6783"/>
        <c:crosses val="autoZero"/>
        <c:crossBetween val="between"/>
        <c:dispUnits/>
      </c:valAx>
      <c:dateAx>
        <c:axId val="18245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93582"/>
        <c:crosses val="max"/>
        <c:auto val="0"/>
        <c:noMultiLvlLbl val="0"/>
      </c:dateAx>
      <c:valAx>
        <c:axId val="29993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4570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Sheet2A!$E$1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Sheet2A!$E$2:$E$20</c:f>
              <c:numCache/>
            </c:numRef>
          </c:val>
        </c:ser>
        <c:ser>
          <c:idx val="3"/>
          <c:order val="3"/>
          <c:tx>
            <c:strRef>
              <c:f>Sheet2A!$F$1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Sheet2A!$F$2:$F$20</c:f>
              <c:numCache/>
            </c:numRef>
          </c:val>
        </c:ser>
        <c:ser>
          <c:idx val="4"/>
          <c:order val="4"/>
          <c:tx>
            <c:strRef>
              <c:f>Sheet2A!$G$1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Sheet2A!$G$2:$G$20</c:f>
              <c:numCache/>
            </c:numRef>
          </c:val>
        </c:ser>
        <c:axId val="54940569"/>
        <c:axId val="24703074"/>
      </c:areaChart>
      <c:scatterChart>
        <c:scatterStyle val="lineMarker"/>
        <c:varyColors val="0"/>
        <c:ser>
          <c:idx val="0"/>
          <c:order val="0"/>
          <c:tx>
            <c:strRef>
              <c:f>Sheet2A!$B$3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Sheet2A!$B$4:$B$11</c:f>
              <c:numCache/>
            </c:numRef>
          </c:yVal>
          <c:smooth val="0"/>
        </c:ser>
        <c:ser>
          <c:idx val="1"/>
          <c:order val="1"/>
          <c:tx>
            <c:strRef>
              <c:f>Sheet2A!$C$3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Sheet2A!$C$4:$C$11</c:f>
              <c:numCache/>
            </c:numRef>
          </c:yVal>
          <c:smooth val="0"/>
        </c:ser>
        <c:axId val="21001075"/>
        <c:axId val="54791948"/>
      </c:scatter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01075"/>
        <c:crosses val="autoZero"/>
        <c:crossBetween val="between"/>
        <c:dispUnits/>
      </c:valAx>
      <c:dateAx>
        <c:axId val="54940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703074"/>
        <c:crosses val="autoZero"/>
        <c:auto val="0"/>
        <c:noMultiLvlLbl val="0"/>
      </c:dateAx>
      <c:valAx>
        <c:axId val="24703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4056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3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Sheet2A!$E$1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rgbClr val="F0F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Sheet2A!$E$2:$E$20</c:f>
              <c:numCache/>
            </c:numRef>
          </c:val>
        </c:ser>
        <c:ser>
          <c:idx val="3"/>
          <c:order val="3"/>
          <c:tx>
            <c:strRef>
              <c:f>Sheet2A!$F$1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Sheet2A!$F$2:$F$20</c:f>
              <c:numCache/>
            </c:numRef>
          </c:val>
        </c:ser>
        <c:ser>
          <c:idx val="4"/>
          <c:order val="4"/>
          <c:tx>
            <c:strRef>
              <c:f>Sheet2A!$G$1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Sheet2A!$G$2:$G$20</c:f>
              <c:numCache/>
            </c:numRef>
          </c:val>
        </c:ser>
        <c:axId val="23365485"/>
        <c:axId val="8962774"/>
      </c:areaChart>
      <c:scatterChart>
        <c:scatterStyle val="lineMarker"/>
        <c:varyColors val="0"/>
        <c:ser>
          <c:idx val="0"/>
          <c:order val="0"/>
          <c:tx>
            <c:strRef>
              <c:f>Sheet2A!$B$3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Sheet2A!$B$4:$B$11</c:f>
              <c:numCache/>
            </c:numRef>
          </c:yVal>
          <c:smooth val="0"/>
        </c:ser>
        <c:ser>
          <c:idx val="1"/>
          <c:order val="1"/>
          <c:tx>
            <c:strRef>
              <c:f>Sheet2A!$C$3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E5812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E5812D"/>
              </a:solidFill>
              <a:ln>
                <a:solidFill>
                  <a:srgbClr val="E5812D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Sheet2A!$C$4:$C$11</c:f>
              <c:numCache/>
            </c:numRef>
          </c:yVal>
          <c:smooth val="0"/>
        </c:ser>
        <c:axId val="13556103"/>
        <c:axId val="54896064"/>
      </c:scatter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56103"/>
        <c:crosses val="autoZero"/>
        <c:crossBetween val="between"/>
        <c:dispUnits/>
      </c:valAx>
      <c:dateAx>
        <c:axId val="23365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962774"/>
        <c:crosses val="autoZero"/>
        <c:auto val="0"/>
        <c:noMultiLvlLbl val="0"/>
      </c:dateAx>
      <c:valAx>
        <c:axId val="8962774"/>
        <c:scaling>
          <c:orientation val="minMax"/>
        </c:scaling>
        <c:axPos val="l"/>
        <c:delete val="1"/>
        <c:majorTickMark val="out"/>
        <c:minorTickMark val="none"/>
        <c:tickLblPos val="nextTo"/>
        <c:crossAx val="2336548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2"/>
          <c:order val="2"/>
          <c:tx>
            <c:strRef>
              <c:f>Sheet2A!$E$1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Sheet2A!$E$2:$E$20</c:f>
              <c:numCache/>
            </c:numRef>
          </c:val>
        </c:ser>
        <c:ser>
          <c:idx val="3"/>
          <c:order val="3"/>
          <c:tx>
            <c:strRef>
              <c:f>Sheet2A!$F$1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D9B1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Sheet2A!$F$2:$F$20</c:f>
              <c:numCache/>
            </c:numRef>
          </c:val>
        </c:ser>
        <c:ser>
          <c:idx val="4"/>
          <c:order val="4"/>
          <c:tx>
            <c:strRef>
              <c:f>Sheet2A!$G$1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B8D9B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Sheet2A!$D$2:$D$20</c:f>
              <c:numCache/>
            </c:numRef>
          </c:cat>
          <c:val>
            <c:numRef>
              <c:f>Sheet2A!$G$2:$G$20</c:f>
              <c:numCache/>
            </c:numRef>
          </c:val>
        </c:ser>
        <c:axId val="24302529"/>
        <c:axId val="17396170"/>
      </c:areaChart>
      <c:scatterChart>
        <c:scatterStyle val="lineMarker"/>
        <c:varyColors val="0"/>
        <c:ser>
          <c:idx val="0"/>
          <c:order val="0"/>
          <c:tx>
            <c:strRef>
              <c:f>Sheet2A!$B$3</c:f>
              <c:strCache>
                <c:ptCount val="1"/>
                <c:pt idx="0">
                  <c:v>Value1</c:v>
                </c:pt>
              </c:strCache>
            </c:strRef>
          </c:tx>
          <c:spPr>
            <a:ln w="25400">
              <a:solidFill>
                <a:srgbClr val="4E7D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E7DA6"/>
              </a:solidFill>
              <a:ln>
                <a:solidFill>
                  <a:srgbClr val="4E7DA6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Sheet2A!$B$4:$B$11</c:f>
              <c:numCache/>
            </c:numRef>
          </c:yVal>
          <c:smooth val="0"/>
        </c:ser>
        <c:ser>
          <c:idx val="1"/>
          <c:order val="1"/>
          <c:tx>
            <c:strRef>
              <c:f>Sheet2A!$C$3</c:f>
              <c:strCache>
                <c:ptCount val="1"/>
                <c:pt idx="0">
                  <c:v>Value2</c:v>
                </c:pt>
              </c:strCache>
            </c:strRef>
          </c:tx>
          <c:spPr>
            <a:ln w="25400">
              <a:solidFill>
                <a:srgbClr val="D96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96300"/>
              </a:solidFill>
              <a:ln>
                <a:solidFill>
                  <a:srgbClr val="D96300"/>
                </a:solidFill>
              </a:ln>
            </c:spPr>
          </c:marker>
          <c:xVal>
            <c:numRef>
              <c:f>Sheet2A!$A$4:$A$11</c:f>
              <c:numCache/>
            </c:numRef>
          </c:xVal>
          <c:yVal>
            <c:numRef>
              <c:f>Sheet2A!$C$4:$C$11</c:f>
              <c:numCache/>
            </c:numRef>
          </c:yVal>
          <c:smooth val="0"/>
        </c:ser>
        <c:axId val="22347803"/>
        <c:axId val="66912500"/>
      </c:scatte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47803"/>
        <c:crosses val="autoZero"/>
        <c:crossBetween val="between"/>
        <c:dispUnits/>
      </c:valAx>
      <c:dateAx>
        <c:axId val="24302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396170"/>
        <c:crosses val="autoZero"/>
        <c:auto val="0"/>
        <c:noMultiLvlLbl val="0"/>
      </c:dateAx>
      <c:valAx>
        <c:axId val="17396170"/>
        <c:scaling>
          <c:orientation val="minMax"/>
        </c:scaling>
        <c:axPos val="l"/>
        <c:delete val="1"/>
        <c:majorTickMark val="out"/>
        <c:minorTickMark val="none"/>
        <c:tickLblPos val="nextTo"/>
        <c:crossAx val="243025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8</xdr:col>
      <xdr:colOff>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609600" y="3238500"/>
        <a:ext cx="4905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9</xdr:col>
      <xdr:colOff>0</xdr:colOff>
      <xdr:row>38</xdr:row>
      <xdr:rowOff>0</xdr:rowOff>
    </xdr:to>
    <xdr:graphicFrame>
      <xdr:nvGraphicFramePr>
        <xdr:cNvPr id="1" name="Chart 3"/>
        <xdr:cNvGraphicFramePr/>
      </xdr:nvGraphicFramePr>
      <xdr:xfrm>
        <a:off x="1219200" y="3562350"/>
        <a:ext cx="42672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0</xdr:colOff>
      <xdr:row>38</xdr:row>
      <xdr:rowOff>0</xdr:rowOff>
    </xdr:to>
    <xdr:graphicFrame>
      <xdr:nvGraphicFramePr>
        <xdr:cNvPr id="2" name="Chart 4"/>
        <xdr:cNvGraphicFramePr/>
      </xdr:nvGraphicFramePr>
      <xdr:xfrm>
        <a:off x="5486400" y="3562350"/>
        <a:ext cx="42672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3" name="Chart 5"/>
        <xdr:cNvGraphicFramePr/>
      </xdr:nvGraphicFramePr>
      <xdr:xfrm>
        <a:off x="1219200" y="6153150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16</xdr:col>
      <xdr:colOff>0</xdr:colOff>
      <xdr:row>54</xdr:row>
      <xdr:rowOff>0</xdr:rowOff>
    </xdr:to>
    <xdr:graphicFrame>
      <xdr:nvGraphicFramePr>
        <xdr:cNvPr id="4" name="Chart 6"/>
        <xdr:cNvGraphicFramePr/>
      </xdr:nvGraphicFramePr>
      <xdr:xfrm>
        <a:off x="5486400" y="6153150"/>
        <a:ext cx="42672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9</xdr:col>
      <xdr:colOff>0</xdr:colOff>
      <xdr:row>70</xdr:row>
      <xdr:rowOff>0</xdr:rowOff>
    </xdr:to>
    <xdr:graphicFrame>
      <xdr:nvGraphicFramePr>
        <xdr:cNvPr id="5" name="Chart 7"/>
        <xdr:cNvGraphicFramePr/>
      </xdr:nvGraphicFramePr>
      <xdr:xfrm>
        <a:off x="1219200" y="8743950"/>
        <a:ext cx="42672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54</xdr:row>
      <xdr:rowOff>0</xdr:rowOff>
    </xdr:from>
    <xdr:to>
      <xdr:col>16</xdr:col>
      <xdr:colOff>0</xdr:colOff>
      <xdr:row>70</xdr:row>
      <xdr:rowOff>0</xdr:rowOff>
    </xdr:to>
    <xdr:graphicFrame>
      <xdr:nvGraphicFramePr>
        <xdr:cNvPr id="6" name="Chart 8"/>
        <xdr:cNvGraphicFramePr/>
      </xdr:nvGraphicFramePr>
      <xdr:xfrm>
        <a:off x="5486400" y="8743950"/>
        <a:ext cx="42672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70</xdr:row>
      <xdr:rowOff>0</xdr:rowOff>
    </xdr:from>
    <xdr:to>
      <xdr:col>9</xdr:col>
      <xdr:colOff>0</xdr:colOff>
      <xdr:row>86</xdr:row>
      <xdr:rowOff>0</xdr:rowOff>
    </xdr:to>
    <xdr:graphicFrame>
      <xdr:nvGraphicFramePr>
        <xdr:cNvPr id="7" name="Chart 9"/>
        <xdr:cNvGraphicFramePr/>
      </xdr:nvGraphicFramePr>
      <xdr:xfrm>
        <a:off x="1219200" y="11334750"/>
        <a:ext cx="4267200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70</xdr:row>
      <xdr:rowOff>0</xdr:rowOff>
    </xdr:from>
    <xdr:to>
      <xdr:col>15</xdr:col>
      <xdr:colOff>0</xdr:colOff>
      <xdr:row>86</xdr:row>
      <xdr:rowOff>0</xdr:rowOff>
    </xdr:to>
    <xdr:graphicFrame>
      <xdr:nvGraphicFramePr>
        <xdr:cNvPr id="8" name="Chart 10"/>
        <xdr:cNvGraphicFramePr/>
      </xdr:nvGraphicFramePr>
      <xdr:xfrm>
        <a:off x="5486400" y="11334750"/>
        <a:ext cx="365760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9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1219200" y="3562350"/>
        <a:ext cx="42672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5486400" y="3562350"/>
        <a:ext cx="42672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1219200" y="6153150"/>
        <a:ext cx="4267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16</xdr:col>
      <xdr:colOff>0</xdr:colOff>
      <xdr:row>54</xdr:row>
      <xdr:rowOff>0</xdr:rowOff>
    </xdr:to>
    <xdr:graphicFrame>
      <xdr:nvGraphicFramePr>
        <xdr:cNvPr id="4" name="Chart 4"/>
        <xdr:cNvGraphicFramePr/>
      </xdr:nvGraphicFramePr>
      <xdr:xfrm>
        <a:off x="5486400" y="6153150"/>
        <a:ext cx="42672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9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1219200" y="8743950"/>
        <a:ext cx="42672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54</xdr:row>
      <xdr:rowOff>0</xdr:rowOff>
    </xdr:from>
    <xdr:to>
      <xdr:col>16</xdr:col>
      <xdr:colOff>0</xdr:colOff>
      <xdr:row>70</xdr:row>
      <xdr:rowOff>0</xdr:rowOff>
    </xdr:to>
    <xdr:graphicFrame>
      <xdr:nvGraphicFramePr>
        <xdr:cNvPr id="6" name="Chart 6"/>
        <xdr:cNvGraphicFramePr/>
      </xdr:nvGraphicFramePr>
      <xdr:xfrm>
        <a:off x="5486400" y="8743950"/>
        <a:ext cx="42672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70</xdr:row>
      <xdr:rowOff>0</xdr:rowOff>
    </xdr:from>
    <xdr:to>
      <xdr:col>9</xdr:col>
      <xdr:colOff>0</xdr:colOff>
      <xdr:row>86</xdr:row>
      <xdr:rowOff>0</xdr:rowOff>
    </xdr:to>
    <xdr:graphicFrame>
      <xdr:nvGraphicFramePr>
        <xdr:cNvPr id="7" name="Chart 7"/>
        <xdr:cNvGraphicFramePr/>
      </xdr:nvGraphicFramePr>
      <xdr:xfrm>
        <a:off x="1219200" y="11334750"/>
        <a:ext cx="4267200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8" name="Chart 8"/>
        <xdr:cNvGraphicFramePr/>
      </xdr:nvGraphicFramePr>
      <xdr:xfrm>
        <a:off x="7315200" y="0"/>
        <a:ext cx="365760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70</xdr:row>
      <xdr:rowOff>0</xdr:rowOff>
    </xdr:from>
    <xdr:to>
      <xdr:col>15</xdr:col>
      <xdr:colOff>0</xdr:colOff>
      <xdr:row>86</xdr:row>
      <xdr:rowOff>0</xdr:rowOff>
    </xdr:to>
    <xdr:graphicFrame>
      <xdr:nvGraphicFramePr>
        <xdr:cNvPr id="9" name="Chart 9"/>
        <xdr:cNvGraphicFramePr/>
      </xdr:nvGraphicFramePr>
      <xdr:xfrm>
        <a:off x="5486400" y="11334750"/>
        <a:ext cx="3657600" cy="2590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24</xdr:col>
      <xdr:colOff>0</xdr:colOff>
      <xdr:row>16</xdr:row>
      <xdr:rowOff>0</xdr:rowOff>
    </xdr:to>
    <xdr:graphicFrame>
      <xdr:nvGraphicFramePr>
        <xdr:cNvPr id="10" name="Chart 10"/>
        <xdr:cNvGraphicFramePr/>
      </xdr:nvGraphicFramePr>
      <xdr:xfrm>
        <a:off x="10972800" y="0"/>
        <a:ext cx="3657600" cy="2590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0"/>
  <sheetViews>
    <sheetView workbookViewId="0" topLeftCell="A1">
      <selection activeCell="M16" sqref="M16"/>
    </sheetView>
  </sheetViews>
  <sheetFormatPr defaultColWidth="9.140625" defaultRowHeight="12.75"/>
  <cols>
    <col min="4" max="4" width="11.28125" style="0" customWidth="1"/>
    <col min="7" max="7" width="12.57421875" style="0" customWidth="1"/>
    <col min="8" max="8" width="13.140625" style="0" customWidth="1"/>
  </cols>
  <sheetData>
    <row r="1" spans="4:10" ht="12.75">
      <c r="D1" t="s">
        <v>4</v>
      </c>
      <c r="E1" t="s">
        <v>2</v>
      </c>
      <c r="F1" t="s">
        <v>3</v>
      </c>
      <c r="G1" t="s">
        <v>4</v>
      </c>
      <c r="H1" t="s">
        <v>2</v>
      </c>
      <c r="I1" t="s">
        <v>3</v>
      </c>
      <c r="J1" t="s">
        <v>5</v>
      </c>
    </row>
    <row r="2" spans="4:10" ht="12.75">
      <c r="D2">
        <v>0</v>
      </c>
      <c r="E2">
        <v>0</v>
      </c>
      <c r="F2">
        <v>0</v>
      </c>
      <c r="G2" s="3">
        <f>$D$2</f>
        <v>0</v>
      </c>
      <c r="H2" s="3">
        <v>0</v>
      </c>
      <c r="I2" s="3">
        <v>0</v>
      </c>
      <c r="J2" s="3">
        <v>0</v>
      </c>
    </row>
    <row r="3" spans="2:10" ht="12.75">
      <c r="B3" t="s">
        <v>0</v>
      </c>
      <c r="C3" t="s">
        <v>1</v>
      </c>
      <c r="D3">
        <f>D4</f>
        <v>133</v>
      </c>
      <c r="E3">
        <v>0</v>
      </c>
      <c r="F3">
        <v>0</v>
      </c>
      <c r="G3" s="3">
        <f>$D$3</f>
        <v>133</v>
      </c>
      <c r="H3" s="3">
        <v>0</v>
      </c>
      <c r="I3" s="3">
        <v>0</v>
      </c>
      <c r="J3" s="3">
        <v>0</v>
      </c>
    </row>
    <row r="4" spans="1:10" ht="12.75">
      <c r="A4" s="2">
        <v>2</v>
      </c>
      <c r="B4" s="2">
        <v>13</v>
      </c>
      <c r="C4" s="2">
        <v>37</v>
      </c>
      <c r="D4" s="2">
        <f>INT(1000*A4/15+0.5)</f>
        <v>133</v>
      </c>
      <c r="E4">
        <f>B4</f>
        <v>13</v>
      </c>
      <c r="F4">
        <f aca="true" t="shared" si="0" ref="F4:F11">C4-B4</f>
        <v>24</v>
      </c>
      <c r="G4" s="3">
        <f ca="1">OFFSET($D$4,ROWS($G$4:G4)/2,0)</f>
        <v>133</v>
      </c>
      <c r="H4" s="3">
        <f ca="1">OFFSET($D$4,ROWS($G$4:G4)/2,1)</f>
        <v>13</v>
      </c>
      <c r="I4" s="3">
        <f ca="1">MAX(OFFSET($D$4,ROWS($G$4:G4)/2,2),0)</f>
        <v>24</v>
      </c>
      <c r="J4" s="3">
        <f ca="1">MIN(OFFSET($D$4,ROWS($G$4:H4)/2,2),0)</f>
        <v>0</v>
      </c>
    </row>
    <row r="5" spans="1:10" ht="12.75">
      <c r="A5" s="2">
        <v>3.27</v>
      </c>
      <c r="B5" s="2">
        <v>31</v>
      </c>
      <c r="C5" s="2">
        <v>18</v>
      </c>
      <c r="D5" s="2">
        <f aca="true" t="shared" si="1" ref="D5:D11">INT(1000*A5/15+0.5)</f>
        <v>218</v>
      </c>
      <c r="E5">
        <f aca="true" t="shared" si="2" ref="E5:E11">B5</f>
        <v>31</v>
      </c>
      <c r="F5">
        <f t="shared" si="0"/>
        <v>-13</v>
      </c>
      <c r="G5" s="1">
        <f ca="1">IF(OFFSET($D$4,ROWS($G$4:G4)/2,2)*OFFSET($D$4,ROWS($G$4:G4)/2+1,2)&lt;0,(INTERCEPT(OFFSET($D$4,ROWS($G$4:G4)/2,-1,2),OFFSET($D$4,ROWS($G$4:G4)/2,0,2))-INTERCEPT(OFFSET($D$4,ROWS($G$4:G4)/2,1,2),OFFSET($D$4,ROWS($G$4:G4)/2,0,2)))/(SLOPE(OFFSET($D$4,ROWS($G$4:G4)/2,1,2),OFFSET($D$4,ROWS($G$4:G4)/2,0,2))-SLOPE(OFFSET($D$4,ROWS($G$4:G4)/2,-1,2),OFFSET($D$4,ROWS($G$4:G4)/2,0,2))),NA())</f>
        <v>188.13513513513516</v>
      </c>
      <c r="H5" s="1">
        <f ca="1">IF(ISERROR(G5),NA(),SLOPE(OFFSET($D$4,ROWS($G$4:G4)/2,1,2),OFFSET($D$4,ROWS($G$4:G4)/2,0,2))*G5+INTERCEPT(OFFSET($D$4,ROWS($G$4:G4)/2,1,2),OFFSET($D$4,ROWS($G$4:G4)/2,0,2)))</f>
        <v>24.675675675675677</v>
      </c>
      <c r="I5" s="1">
        <f>IF(ISERROR(G5),NA(),0)</f>
        <v>0</v>
      </c>
      <c r="J5" s="1">
        <f>IF(ISERROR(G5),NA(),0)</f>
        <v>0</v>
      </c>
    </row>
    <row r="6" spans="1:10" ht="12.75">
      <c r="A6">
        <v>6.26</v>
      </c>
      <c r="B6" s="2">
        <v>15</v>
      </c>
      <c r="C6" s="2">
        <v>19</v>
      </c>
      <c r="D6" s="2">
        <f t="shared" si="1"/>
        <v>417</v>
      </c>
      <c r="E6">
        <f t="shared" si="2"/>
        <v>15</v>
      </c>
      <c r="F6">
        <f t="shared" si="0"/>
        <v>4</v>
      </c>
      <c r="G6" s="3">
        <f ca="1">OFFSET($D$4,ROWS($G$4:G6)/2,0)</f>
        <v>218</v>
      </c>
      <c r="H6" s="3">
        <f ca="1">OFFSET($D$4,ROWS($G$4:G6)/2,1)</f>
        <v>31</v>
      </c>
      <c r="I6" s="3">
        <f ca="1">MAX(OFFSET($D$4,ROWS($G$4:G6)/2,2),0)</f>
        <v>0</v>
      </c>
      <c r="J6" s="3">
        <f ca="1">MIN(OFFSET($D$4,ROWS($G$4:H6)/2,2),0)</f>
        <v>-13</v>
      </c>
    </row>
    <row r="7" spans="1:10" ht="12.75">
      <c r="A7">
        <v>7.58</v>
      </c>
      <c r="B7" s="2">
        <v>42</v>
      </c>
      <c r="C7" s="2">
        <v>28</v>
      </c>
      <c r="D7" s="2">
        <f t="shared" si="1"/>
        <v>505</v>
      </c>
      <c r="E7">
        <f t="shared" si="2"/>
        <v>42</v>
      </c>
      <c r="F7">
        <f t="shared" si="0"/>
        <v>-14</v>
      </c>
      <c r="G7" s="1">
        <f ca="1">IF(OFFSET($D$4,ROWS($G$4:G6)/2,2)*OFFSET($D$4,ROWS($G$4:G6)/2+1,2)&lt;0,(INTERCEPT(OFFSET($D$4,ROWS($G$4:G6)/2,-1,2),OFFSET($D$4,ROWS($G$4:G6)/2,0,2))-INTERCEPT(OFFSET($D$4,ROWS($G$4:G6)/2,1,2),OFFSET($D$4,ROWS($G$4:G6)/2,0,2)))/(SLOPE(OFFSET($D$4,ROWS($G$4:G6)/2,1,2),OFFSET($D$4,ROWS($G$4:G6)/2,0,2))-SLOPE(OFFSET($D$4,ROWS($G$4:G6)/2,-1,2),OFFSET($D$4,ROWS($G$4:G6)/2,0,2))),NA())</f>
        <v>370.17647058823536</v>
      </c>
      <c r="H7" s="1">
        <f ca="1">IF(ISERROR(G7),NA(),SLOPE(OFFSET($D$4,ROWS($G$4:G6)/2,1,2),OFFSET($D$4,ROWS($G$4:G6)/2,0,2))*G7+INTERCEPT(OFFSET($D$4,ROWS($G$4:G6)/2,1,2),OFFSET($D$4,ROWS($G$4:G6)/2,0,2)))</f>
        <v>18.764705882352935</v>
      </c>
      <c r="I7" s="1">
        <f>IF(ISERROR(G7),NA(),0)</f>
        <v>0</v>
      </c>
      <c r="J7" s="1">
        <f>IF(ISERROR(G7),NA(),0)</f>
        <v>0</v>
      </c>
    </row>
    <row r="8" spans="1:10" ht="12.75">
      <c r="A8">
        <v>8.33</v>
      </c>
      <c r="B8" s="2">
        <v>10</v>
      </c>
      <c r="C8" s="2">
        <v>14</v>
      </c>
      <c r="D8" s="2">
        <f t="shared" si="1"/>
        <v>555</v>
      </c>
      <c r="E8">
        <f t="shared" si="2"/>
        <v>10</v>
      </c>
      <c r="F8">
        <f t="shared" si="0"/>
        <v>4</v>
      </c>
      <c r="G8" s="3">
        <f ca="1">OFFSET($D$4,ROWS($G$4:G8)/2,0)</f>
        <v>417</v>
      </c>
      <c r="H8" s="3">
        <f ca="1">OFFSET($D$4,ROWS($G$4:G8)/2,1)</f>
        <v>15</v>
      </c>
      <c r="I8" s="3">
        <f ca="1">MAX(OFFSET($D$4,ROWS($G$4:G8)/2,2),0)</f>
        <v>4</v>
      </c>
      <c r="J8" s="3">
        <f ca="1">MIN(OFFSET($D$4,ROWS($G$4:H8)/2,2),0)</f>
        <v>0</v>
      </c>
    </row>
    <row r="9" spans="1:10" ht="12.75">
      <c r="A9">
        <v>9.79</v>
      </c>
      <c r="B9" s="2">
        <v>41</v>
      </c>
      <c r="C9" s="2">
        <v>21</v>
      </c>
      <c r="D9" s="2">
        <f t="shared" si="1"/>
        <v>653</v>
      </c>
      <c r="E9">
        <f t="shared" si="2"/>
        <v>41</v>
      </c>
      <c r="F9">
        <f t="shared" si="0"/>
        <v>-20</v>
      </c>
      <c r="G9" s="1">
        <f ca="1">IF(OFFSET($D$4,ROWS($G$4:G8)/2,2)*OFFSET($D$4,ROWS($G$4:G8)/2+1,2)&lt;0,(INTERCEPT(OFFSET($D$4,ROWS($G$4:G8)/2,-1,2),OFFSET($D$4,ROWS($G$4:G8)/2,0,2))-INTERCEPT(OFFSET($D$4,ROWS($G$4:G8)/2,1,2),OFFSET($D$4,ROWS($G$4:G8)/2,0,2)))/(SLOPE(OFFSET($D$4,ROWS($G$4:G8)/2,1,2),OFFSET($D$4,ROWS($G$4:G8)/2,0,2))-SLOPE(OFFSET($D$4,ROWS($G$4:G8)/2,-1,2),OFFSET($D$4,ROWS($G$4:G8)/2,0,2))),NA())</f>
        <v>436.55555555555554</v>
      </c>
      <c r="H9" s="1">
        <f ca="1">IF(ISERROR(G9),NA(),SLOPE(OFFSET($D$4,ROWS($G$4:G8)/2,1,2),OFFSET($D$4,ROWS($G$4:G8)/2,0,2))*G9+INTERCEPT(OFFSET($D$4,ROWS($G$4:G8)/2,1,2),OFFSET($D$4,ROWS($G$4:G8)/2,0,2)))</f>
        <v>21</v>
      </c>
      <c r="I9" s="1">
        <f>IF(ISERROR(G9),NA(),0)</f>
        <v>0</v>
      </c>
      <c r="J9" s="1">
        <f>IF(ISERROR(G9),NA(),0)</f>
        <v>0</v>
      </c>
    </row>
    <row r="10" spans="1:10" ht="12.75">
      <c r="A10">
        <v>11.2</v>
      </c>
      <c r="B10" s="2">
        <v>23</v>
      </c>
      <c r="C10" s="2">
        <v>29</v>
      </c>
      <c r="D10" s="2">
        <f t="shared" si="1"/>
        <v>747</v>
      </c>
      <c r="E10">
        <f t="shared" si="2"/>
        <v>23</v>
      </c>
      <c r="F10">
        <f t="shared" si="0"/>
        <v>6</v>
      </c>
      <c r="G10" s="3">
        <f ca="1">OFFSET($D$4,ROWS($G$4:G10)/2,0)</f>
        <v>505</v>
      </c>
      <c r="H10" s="3">
        <f ca="1">OFFSET($D$4,ROWS($G$4:G10)/2,1)</f>
        <v>42</v>
      </c>
      <c r="I10" s="3">
        <f ca="1">MAX(OFFSET($D$4,ROWS($G$4:G10)/2,2),0)</f>
        <v>0</v>
      </c>
      <c r="J10" s="3">
        <f ca="1">MIN(OFFSET($D$4,ROWS($G$4:H10)/2,2),0)</f>
        <v>-14</v>
      </c>
    </row>
    <row r="11" spans="1:10" ht="12.75">
      <c r="A11">
        <v>13.86</v>
      </c>
      <c r="B11" s="2">
        <v>20</v>
      </c>
      <c r="C11" s="2">
        <v>25</v>
      </c>
      <c r="D11" s="2">
        <f t="shared" si="1"/>
        <v>924</v>
      </c>
      <c r="E11">
        <f t="shared" si="2"/>
        <v>20</v>
      </c>
      <c r="F11">
        <f t="shared" si="0"/>
        <v>5</v>
      </c>
      <c r="G11" s="1">
        <f ca="1">IF(OFFSET($D$4,ROWS($G$4:G10)/2,2)*OFFSET($D$4,ROWS($G$4:G10)/2+1,2)&lt;0,(INTERCEPT(OFFSET($D$4,ROWS($G$4:G10)/2,-1,2),OFFSET($D$4,ROWS($G$4:G10)/2,0,2))-INTERCEPT(OFFSET($D$4,ROWS($G$4:G10)/2,1,2),OFFSET($D$4,ROWS($G$4:G10)/2,0,2)))/(SLOPE(OFFSET($D$4,ROWS($G$4:G10)/2,1,2),OFFSET($D$4,ROWS($G$4:G10)/2,0,2))-SLOPE(OFFSET($D$4,ROWS($G$4:G10)/2,-1,2),OFFSET($D$4,ROWS($G$4:G10)/2,0,2))),NA())</f>
        <v>543.8888888888889</v>
      </c>
      <c r="H11" s="1">
        <f ca="1">IF(ISERROR(G11),NA(),SLOPE(OFFSET($D$4,ROWS($G$4:G10)/2,1,2),OFFSET($D$4,ROWS($G$4:G10)/2,0,2))*G11+INTERCEPT(OFFSET($D$4,ROWS($G$4:G10)/2,1,2),OFFSET($D$4,ROWS($G$4:G10)/2,0,2)))</f>
        <v>17.111111111111086</v>
      </c>
      <c r="I11" s="1">
        <f>IF(ISERROR(G11),NA(),0)</f>
        <v>0</v>
      </c>
      <c r="J11" s="1">
        <f>IF(ISERROR(G11),NA(),0)</f>
        <v>0</v>
      </c>
    </row>
    <row r="12" spans="2:10" ht="12.75">
      <c r="B12" s="2"/>
      <c r="C12" s="2"/>
      <c r="D12" s="2">
        <f>D11</f>
        <v>924</v>
      </c>
      <c r="E12">
        <v>0</v>
      </c>
      <c r="F12">
        <v>0</v>
      </c>
      <c r="G12" s="3">
        <f ca="1">OFFSET($D$4,ROWS($G$4:G12)/2,0)</f>
        <v>555</v>
      </c>
      <c r="H12" s="3">
        <f ca="1">OFFSET($D$4,ROWS($G$4:G12)/2,1)</f>
        <v>10</v>
      </c>
      <c r="I12" s="3">
        <f ca="1">MAX(OFFSET($D$4,ROWS($G$4:G12)/2,2),0)</f>
        <v>4</v>
      </c>
      <c r="J12" s="3">
        <f ca="1">MIN(OFFSET($D$4,ROWS($G$4:H12)/2,2),0)</f>
        <v>0</v>
      </c>
    </row>
    <row r="13" spans="2:10" ht="12.75">
      <c r="B13" s="2"/>
      <c r="C13" s="2"/>
      <c r="D13" s="2">
        <v>1000</v>
      </c>
      <c r="E13">
        <v>0</v>
      </c>
      <c r="F13">
        <v>0</v>
      </c>
      <c r="G13" s="1">
        <f ca="1">IF(OFFSET($D$4,ROWS($G$4:G12)/2,2)*OFFSET($D$4,ROWS($G$4:G12)/2+1,2)&lt;0,(INTERCEPT(OFFSET($D$4,ROWS($G$4:G12)/2,-1,2),OFFSET($D$4,ROWS($G$4:G12)/2,0,2))-INTERCEPT(OFFSET($D$4,ROWS($G$4:G12)/2,1,2),OFFSET($D$4,ROWS($G$4:G12)/2,0,2)))/(SLOPE(OFFSET($D$4,ROWS($G$4:G12)/2,1,2),OFFSET($D$4,ROWS($G$4:G12)/2,0,2))-SLOPE(OFFSET($D$4,ROWS($G$4:G12)/2,-1,2),OFFSET($D$4,ROWS($G$4:G12)/2,0,2))),NA())</f>
        <v>571.3333333333334</v>
      </c>
      <c r="H13" s="1">
        <f ca="1">IF(ISERROR(G13),NA(),SLOPE(OFFSET($D$4,ROWS($G$4:G12)/2,1,2),OFFSET($D$4,ROWS($G$4:G12)/2,0,2))*G13+INTERCEPT(OFFSET($D$4,ROWS($G$4:G12)/2,1,2),OFFSET($D$4,ROWS($G$4:G12)/2,0,2)))</f>
        <v>15.166666666666686</v>
      </c>
      <c r="I13" s="1">
        <f>IF(ISERROR(G13),NA(),0)</f>
        <v>0</v>
      </c>
      <c r="J13" s="1">
        <f>IF(ISERROR(G13),NA(),0)</f>
        <v>0</v>
      </c>
    </row>
    <row r="14" spans="2:10" ht="12.75">
      <c r="B14" s="2"/>
      <c r="C14" s="2"/>
      <c r="D14" s="2"/>
      <c r="G14" s="3">
        <f ca="1">OFFSET($D$4,ROWS($G$4:G14)/2,0)</f>
        <v>653</v>
      </c>
      <c r="H14" s="3">
        <f ca="1">OFFSET($D$4,ROWS($G$4:G14)/2,1)</f>
        <v>41</v>
      </c>
      <c r="I14" s="3">
        <f ca="1">MAX(OFFSET($D$4,ROWS($G$4:G14)/2,2),0)</f>
        <v>0</v>
      </c>
      <c r="J14" s="3">
        <f ca="1">MIN(OFFSET($D$4,ROWS($G$4:H14)/2,2),0)</f>
        <v>-20</v>
      </c>
    </row>
    <row r="15" spans="2:10" ht="12.75">
      <c r="B15" s="2"/>
      <c r="C15" s="2"/>
      <c r="D15" s="2"/>
      <c r="G15" s="1">
        <f ca="1">IF(OFFSET($D$4,ROWS($G$4:G14)/2,2)*OFFSET($D$4,ROWS($G$4:G14)/2+1,2)&lt;0,(INTERCEPT(OFFSET($D$4,ROWS($G$4:G14)/2,-1,2),OFFSET($D$4,ROWS($G$4:G14)/2,0,2))-INTERCEPT(OFFSET($D$4,ROWS($G$4:G14)/2,1,2),OFFSET($D$4,ROWS($G$4:G14)/2,0,2)))/(SLOPE(OFFSET($D$4,ROWS($G$4:G14)/2,1,2),OFFSET($D$4,ROWS($G$4:G14)/2,0,2))-SLOPE(OFFSET($D$4,ROWS($G$4:G14)/2,-1,2),OFFSET($D$4,ROWS($G$4:G14)/2,0,2))),NA())</f>
        <v>725.3076923076923</v>
      </c>
      <c r="H15" s="1">
        <f ca="1">IF(ISERROR(G15),NA(),SLOPE(OFFSET($D$4,ROWS($G$4:G14)/2,1,2),OFFSET($D$4,ROWS($G$4:G14)/2,0,2))*G15+INTERCEPT(OFFSET($D$4,ROWS($G$4:G14)/2,1,2),OFFSET($D$4,ROWS($G$4:G14)/2,0,2)))</f>
        <v>27.15384615384616</v>
      </c>
      <c r="I15" s="1">
        <f>IF(ISERROR(G15),NA(),0)</f>
        <v>0</v>
      </c>
      <c r="J15" s="1">
        <f>IF(ISERROR(G15),NA(),0)</f>
        <v>0</v>
      </c>
    </row>
    <row r="16" spans="2:10" ht="12.75">
      <c r="B16" s="2"/>
      <c r="C16" s="2"/>
      <c r="D16" s="2"/>
      <c r="G16" s="3">
        <f ca="1">OFFSET($D$4,ROWS($G$4:G16)/2,0)</f>
        <v>747</v>
      </c>
      <c r="H16" s="3">
        <f ca="1">OFFSET($D$4,ROWS($G$4:G16)/2,1)</f>
        <v>23</v>
      </c>
      <c r="I16" s="3">
        <f ca="1">MAX(OFFSET($D$4,ROWS($G$4:G16)/2,2),0)</f>
        <v>6</v>
      </c>
      <c r="J16" s="3">
        <f ca="1">MIN(OFFSET($D$4,ROWS($G$4:H16)/2,2),0)</f>
        <v>0</v>
      </c>
    </row>
    <row r="17" spans="7:10" ht="12.75">
      <c r="G17" s="1" t="e">
        <f ca="1">IF(OFFSET($D$4,ROWS($G$4:G16)/2,2)*OFFSET($D$4,ROWS($G$4:G16)/2+1,2)&lt;0,(INTERCEPT(OFFSET($D$4,ROWS($G$4:G16)/2,-1,2),OFFSET($D$4,ROWS($G$4:G16)/2,0,2))-INTERCEPT(OFFSET($D$4,ROWS($G$4:G16)/2,1,2),OFFSET($D$4,ROWS($G$4:G16)/2,0,2)))/(SLOPE(OFFSET($D$4,ROWS($G$4:G16)/2,1,2),OFFSET($D$4,ROWS($G$4:G16)/2,0,2))-SLOPE(OFFSET($D$4,ROWS($G$4:G16)/2,-1,2),OFFSET($D$4,ROWS($G$4:G16)/2,0,2))),NA())</f>
        <v>#N/A</v>
      </c>
      <c r="H17" s="1" t="e">
        <f ca="1">IF(ISERROR(G17),NA(),SLOPE(OFFSET($D$4,ROWS($G$4:G16)/2,1,2),OFFSET($D$4,ROWS($G$4:G16)/2,0,2))*G17+INTERCEPT(OFFSET($D$4,ROWS($G$4:G16)/2,1,2),OFFSET($D$4,ROWS($G$4:G16)/2,0,2)))</f>
        <v>#N/A</v>
      </c>
      <c r="I17" s="1" t="e">
        <f>IF(ISERROR(G17),NA(),0)</f>
        <v>#N/A</v>
      </c>
      <c r="J17" s="1" t="e">
        <f>IF(ISERROR(G17),NA(),0)</f>
        <v>#N/A</v>
      </c>
    </row>
    <row r="18" spans="7:10" ht="12.75">
      <c r="G18" s="3">
        <f ca="1">OFFSET($D$4,ROWS($G$4:G18)/2,0)</f>
        <v>924</v>
      </c>
      <c r="H18" s="3">
        <f ca="1">OFFSET($D$4,ROWS($G$4:G18)/2,1)</f>
        <v>20</v>
      </c>
      <c r="I18" s="3">
        <f ca="1">MAX(OFFSET($D$4,ROWS($G$4:G18)/2,2),0)</f>
        <v>5</v>
      </c>
      <c r="J18" s="3">
        <f ca="1">MIN(OFFSET($D$4,ROWS($G$4:H18)/2,2),0)</f>
        <v>0</v>
      </c>
    </row>
    <row r="19" spans="7:10" ht="12.75">
      <c r="G19" s="3">
        <f>$D$12</f>
        <v>924</v>
      </c>
      <c r="H19" s="3">
        <v>0</v>
      </c>
      <c r="I19" s="3">
        <v>0</v>
      </c>
      <c r="J19" s="3">
        <v>0</v>
      </c>
    </row>
    <row r="20" spans="7:10" ht="12.75">
      <c r="G20" s="3">
        <f>$D$13</f>
        <v>1000</v>
      </c>
      <c r="H20" s="3">
        <f ca="1">OFFSET($D$4,ROWS($G$4:G20)/2,1)</f>
        <v>0</v>
      </c>
      <c r="I20" s="3">
        <v>0</v>
      </c>
      <c r="J20" s="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0"/>
  <sheetViews>
    <sheetView workbookViewId="0" topLeftCell="A1">
      <selection activeCell="T33" sqref="T33"/>
    </sheetView>
  </sheetViews>
  <sheetFormatPr defaultColWidth="9.140625" defaultRowHeight="12.75"/>
  <cols>
    <col min="1" max="8" width="9.140625" style="4" customWidth="1"/>
    <col min="9" max="16384" width="9.140625" style="4" customWidth="1"/>
  </cols>
  <sheetData>
    <row r="1" spans="1:15" ht="12.75">
      <c r="A1" s="8"/>
      <c r="B1" s="9"/>
      <c r="C1" s="9"/>
      <c r="D1" s="9"/>
      <c r="E1" s="9" t="s">
        <v>7</v>
      </c>
      <c r="F1" s="9" t="s">
        <v>8</v>
      </c>
      <c r="G1" s="9" t="s">
        <v>9</v>
      </c>
      <c r="H1" s="10" t="s">
        <v>6</v>
      </c>
      <c r="K1" s="9"/>
      <c r="L1" s="9" t="s">
        <v>7</v>
      </c>
      <c r="M1" s="9" t="s">
        <v>8</v>
      </c>
      <c r="N1" s="9" t="s">
        <v>9</v>
      </c>
      <c r="O1" s="10" t="s">
        <v>6</v>
      </c>
    </row>
    <row r="2" spans="1:15" ht="12.75">
      <c r="A2" s="11"/>
      <c r="B2" s="12"/>
      <c r="C2" s="12"/>
      <c r="D2" s="12">
        <v>0</v>
      </c>
      <c r="E2" s="12"/>
      <c r="F2" s="12"/>
      <c r="G2" s="12"/>
      <c r="H2" s="13"/>
      <c r="K2" s="12">
        <v>0</v>
      </c>
      <c r="L2" s="12"/>
      <c r="M2" s="12"/>
      <c r="N2" s="12"/>
      <c r="O2" s="13"/>
    </row>
    <row r="3" spans="1:15" ht="12.75">
      <c r="A3" s="11"/>
      <c r="B3" s="12" t="s">
        <v>0</v>
      </c>
      <c r="C3" s="12" t="s">
        <v>1</v>
      </c>
      <c r="D3" s="12">
        <f>D4</f>
        <v>133</v>
      </c>
      <c r="E3" s="12"/>
      <c r="F3" s="12"/>
      <c r="G3" s="12"/>
      <c r="H3" s="13"/>
      <c r="K3" s="12">
        <f>K4</f>
        <v>133</v>
      </c>
      <c r="L3" s="12"/>
      <c r="M3" s="12"/>
      <c r="N3" s="12"/>
      <c r="O3" s="13"/>
    </row>
    <row r="4" spans="1:15" ht="12.75">
      <c r="A4" s="14">
        <v>2</v>
      </c>
      <c r="B4" s="15">
        <v>13</v>
      </c>
      <c r="C4" s="15">
        <v>37</v>
      </c>
      <c r="D4" s="15">
        <f aca="true" t="shared" si="0" ref="D4:D11">INT(1000*A4/15+0.5)</f>
        <v>133</v>
      </c>
      <c r="E4" s="15">
        <f aca="true" t="shared" si="1" ref="E4:E20">MIN(B4:C4)</f>
        <v>13</v>
      </c>
      <c r="F4" s="15">
        <f aca="true" t="shared" si="2" ref="F4:F20">MAX(B4-C4,0)</f>
        <v>0</v>
      </c>
      <c r="G4" s="15">
        <f aca="true" t="shared" si="3" ref="G4:G20">MAX(C4-B4,0)</f>
        <v>24</v>
      </c>
      <c r="H4" s="16">
        <f aca="true" t="shared" si="4" ref="H4:H11">C4-B4</f>
        <v>24</v>
      </c>
      <c r="I4" s="15">
        <v>13</v>
      </c>
      <c r="J4" s="15">
        <v>37</v>
      </c>
      <c r="K4" s="15">
        <f>INT(1000*A4/15+0.5)</f>
        <v>133</v>
      </c>
      <c r="L4" s="15">
        <f aca="true" t="shared" si="5" ref="L4:L13">MIN(I4:J4)</f>
        <v>13</v>
      </c>
      <c r="M4" s="15">
        <f aca="true" t="shared" si="6" ref="M4:M13">MAX(I4-J4,0)</f>
        <v>0</v>
      </c>
      <c r="N4" s="15">
        <f aca="true" t="shared" si="7" ref="N4:N13">MAX(J4-I4,0)</f>
        <v>24</v>
      </c>
      <c r="O4" s="16">
        <f aca="true" t="shared" si="8" ref="O4:O11">J4-I4</f>
        <v>24</v>
      </c>
    </row>
    <row r="5" spans="1:15" ht="12.75">
      <c r="A5" s="14">
        <v>3.27</v>
      </c>
      <c r="B5" s="15">
        <v>31</v>
      </c>
      <c r="C5" s="15">
        <v>18</v>
      </c>
      <c r="D5" s="15">
        <f t="shared" si="0"/>
        <v>218</v>
      </c>
      <c r="E5" s="15">
        <f t="shared" si="1"/>
        <v>18</v>
      </c>
      <c r="F5" s="15">
        <f t="shared" si="2"/>
        <v>13</v>
      </c>
      <c r="G5" s="15">
        <f t="shared" si="3"/>
        <v>0</v>
      </c>
      <c r="H5" s="16">
        <f t="shared" si="4"/>
        <v>-13</v>
      </c>
      <c r="I5" s="15">
        <v>31</v>
      </c>
      <c r="J5" s="15">
        <v>18</v>
      </c>
      <c r="K5" s="15">
        <f aca="true" t="shared" si="9" ref="K5:K11">INT(1000*A5/15+0.5)</f>
        <v>218</v>
      </c>
      <c r="L5" s="15">
        <f t="shared" si="5"/>
        <v>18</v>
      </c>
      <c r="M5" s="15">
        <f t="shared" si="6"/>
        <v>13</v>
      </c>
      <c r="N5" s="15">
        <f t="shared" si="7"/>
        <v>0</v>
      </c>
      <c r="O5" s="16">
        <f t="shared" si="8"/>
        <v>-13</v>
      </c>
    </row>
    <row r="6" spans="1:15" ht="12.75">
      <c r="A6" s="11">
        <v>6.26</v>
      </c>
      <c r="B6" s="15">
        <v>15</v>
      </c>
      <c r="C6" s="15">
        <v>19</v>
      </c>
      <c r="D6" s="15">
        <f t="shared" si="0"/>
        <v>417</v>
      </c>
      <c r="E6" s="15">
        <f t="shared" si="1"/>
        <v>15</v>
      </c>
      <c r="F6" s="15">
        <f t="shared" si="2"/>
        <v>0</v>
      </c>
      <c r="G6" s="15">
        <f t="shared" si="3"/>
        <v>4</v>
      </c>
      <c r="H6" s="16">
        <f t="shared" si="4"/>
        <v>4</v>
      </c>
      <c r="I6" s="15">
        <v>15</v>
      </c>
      <c r="J6" s="15">
        <v>19</v>
      </c>
      <c r="K6" s="15">
        <f t="shared" si="9"/>
        <v>417</v>
      </c>
      <c r="L6" s="15">
        <f t="shared" si="5"/>
        <v>15</v>
      </c>
      <c r="M6" s="15">
        <f t="shared" si="6"/>
        <v>0</v>
      </c>
      <c r="N6" s="15">
        <f t="shared" si="7"/>
        <v>4</v>
      </c>
      <c r="O6" s="16">
        <f t="shared" si="8"/>
        <v>4</v>
      </c>
    </row>
    <row r="7" spans="1:15" ht="12.75">
      <c r="A7" s="11">
        <v>7.58</v>
      </c>
      <c r="B7" s="15">
        <v>42</v>
      </c>
      <c r="C7" s="15">
        <v>28</v>
      </c>
      <c r="D7" s="15">
        <f t="shared" si="0"/>
        <v>505</v>
      </c>
      <c r="E7" s="15">
        <f t="shared" si="1"/>
        <v>28</v>
      </c>
      <c r="F7" s="15">
        <f t="shared" si="2"/>
        <v>14</v>
      </c>
      <c r="G7" s="15">
        <f t="shared" si="3"/>
        <v>0</v>
      </c>
      <c r="H7" s="16">
        <f t="shared" si="4"/>
        <v>-14</v>
      </c>
      <c r="I7" s="15">
        <v>42</v>
      </c>
      <c r="J7" s="15">
        <v>28</v>
      </c>
      <c r="K7" s="15">
        <f t="shared" si="9"/>
        <v>505</v>
      </c>
      <c r="L7" s="15">
        <f t="shared" si="5"/>
        <v>28</v>
      </c>
      <c r="M7" s="15">
        <f t="shared" si="6"/>
        <v>14</v>
      </c>
      <c r="N7" s="15">
        <f t="shared" si="7"/>
        <v>0</v>
      </c>
      <c r="O7" s="16">
        <f t="shared" si="8"/>
        <v>-14</v>
      </c>
    </row>
    <row r="8" spans="1:15" ht="12.75">
      <c r="A8" s="11">
        <v>8.33</v>
      </c>
      <c r="B8" s="15">
        <v>10</v>
      </c>
      <c r="C8" s="15">
        <v>14</v>
      </c>
      <c r="D8" s="15">
        <f t="shared" si="0"/>
        <v>555</v>
      </c>
      <c r="E8" s="15">
        <f t="shared" si="1"/>
        <v>10</v>
      </c>
      <c r="F8" s="15">
        <f t="shared" si="2"/>
        <v>0</v>
      </c>
      <c r="G8" s="15">
        <f t="shared" si="3"/>
        <v>4</v>
      </c>
      <c r="H8" s="16">
        <f t="shared" si="4"/>
        <v>4</v>
      </c>
      <c r="I8" s="15">
        <v>10</v>
      </c>
      <c r="J8" s="15">
        <v>14</v>
      </c>
      <c r="K8" s="15">
        <f t="shared" si="9"/>
        <v>555</v>
      </c>
      <c r="L8" s="15">
        <f t="shared" si="5"/>
        <v>10</v>
      </c>
      <c r="M8" s="15">
        <f t="shared" si="6"/>
        <v>0</v>
      </c>
      <c r="N8" s="15">
        <f t="shared" si="7"/>
        <v>4</v>
      </c>
      <c r="O8" s="16">
        <f t="shared" si="8"/>
        <v>4</v>
      </c>
    </row>
    <row r="9" spans="1:15" ht="12.75">
      <c r="A9" s="11">
        <v>9.79</v>
      </c>
      <c r="B9" s="15">
        <v>41</v>
      </c>
      <c r="C9" s="15">
        <v>21</v>
      </c>
      <c r="D9" s="15">
        <f t="shared" si="0"/>
        <v>653</v>
      </c>
      <c r="E9" s="15">
        <f t="shared" si="1"/>
        <v>21</v>
      </c>
      <c r="F9" s="15">
        <f t="shared" si="2"/>
        <v>20</v>
      </c>
      <c r="G9" s="15">
        <f t="shared" si="3"/>
        <v>0</v>
      </c>
      <c r="H9" s="16">
        <f t="shared" si="4"/>
        <v>-20</v>
      </c>
      <c r="I9" s="15">
        <v>41</v>
      </c>
      <c r="J9" s="15">
        <v>21</v>
      </c>
      <c r="K9" s="15">
        <f t="shared" si="9"/>
        <v>653</v>
      </c>
      <c r="L9" s="15">
        <f t="shared" si="5"/>
        <v>21</v>
      </c>
      <c r="M9" s="15">
        <f t="shared" si="6"/>
        <v>20</v>
      </c>
      <c r="N9" s="15">
        <f t="shared" si="7"/>
        <v>0</v>
      </c>
      <c r="O9" s="16">
        <f t="shared" si="8"/>
        <v>-20</v>
      </c>
    </row>
    <row r="10" spans="1:15" ht="12.75">
      <c r="A10" s="11">
        <v>11.2</v>
      </c>
      <c r="B10" s="15">
        <v>23</v>
      </c>
      <c r="C10" s="15">
        <v>29</v>
      </c>
      <c r="D10" s="15">
        <f t="shared" si="0"/>
        <v>747</v>
      </c>
      <c r="E10" s="15">
        <f t="shared" si="1"/>
        <v>23</v>
      </c>
      <c r="F10" s="15">
        <f t="shared" si="2"/>
        <v>0</v>
      </c>
      <c r="G10" s="15">
        <f t="shared" si="3"/>
        <v>6</v>
      </c>
      <c r="H10" s="16">
        <f t="shared" si="4"/>
        <v>6</v>
      </c>
      <c r="I10" s="15">
        <v>23</v>
      </c>
      <c r="J10" s="15">
        <v>29</v>
      </c>
      <c r="K10" s="15">
        <f t="shared" si="9"/>
        <v>747</v>
      </c>
      <c r="L10" s="15">
        <f t="shared" si="5"/>
        <v>23</v>
      </c>
      <c r="M10" s="15">
        <f t="shared" si="6"/>
        <v>0</v>
      </c>
      <c r="N10" s="15">
        <f t="shared" si="7"/>
        <v>6</v>
      </c>
      <c r="O10" s="16">
        <f t="shared" si="8"/>
        <v>6</v>
      </c>
    </row>
    <row r="11" spans="1:15" ht="12.75">
      <c r="A11" s="11">
        <v>13.86</v>
      </c>
      <c r="B11" s="15">
        <v>20</v>
      </c>
      <c r="C11" s="15">
        <v>25</v>
      </c>
      <c r="D11" s="15">
        <f t="shared" si="0"/>
        <v>924</v>
      </c>
      <c r="E11" s="15">
        <f t="shared" si="1"/>
        <v>20</v>
      </c>
      <c r="F11" s="15">
        <f t="shared" si="2"/>
        <v>0</v>
      </c>
      <c r="G11" s="15">
        <f t="shared" si="3"/>
        <v>5</v>
      </c>
      <c r="H11" s="16">
        <f t="shared" si="4"/>
        <v>5</v>
      </c>
      <c r="I11" s="15">
        <v>20</v>
      </c>
      <c r="J11" s="15">
        <v>25</v>
      </c>
      <c r="K11" s="15">
        <f t="shared" si="9"/>
        <v>924</v>
      </c>
      <c r="L11" s="15">
        <f t="shared" si="5"/>
        <v>20</v>
      </c>
      <c r="M11" s="15">
        <f t="shared" si="6"/>
        <v>0</v>
      </c>
      <c r="N11" s="15">
        <f t="shared" si="7"/>
        <v>5</v>
      </c>
      <c r="O11" s="16">
        <f t="shared" si="8"/>
        <v>5</v>
      </c>
    </row>
    <row r="12" spans="1:15" ht="12.75">
      <c r="A12" s="11"/>
      <c r="B12" s="15"/>
      <c r="C12" s="15"/>
      <c r="D12" s="15">
        <f>D11</f>
        <v>924</v>
      </c>
      <c r="E12" s="15">
        <f t="shared" si="1"/>
        <v>0</v>
      </c>
      <c r="F12" s="15">
        <f t="shared" si="2"/>
        <v>0</v>
      </c>
      <c r="G12" s="15">
        <f t="shared" si="3"/>
        <v>0</v>
      </c>
      <c r="H12" s="16"/>
      <c r="I12" s="5"/>
      <c r="K12" s="15">
        <f>K11</f>
        <v>924</v>
      </c>
      <c r="L12" s="15">
        <f t="shared" si="5"/>
        <v>0</v>
      </c>
      <c r="M12" s="15">
        <f t="shared" si="6"/>
        <v>0</v>
      </c>
      <c r="N12" s="15">
        <f t="shared" si="7"/>
        <v>0</v>
      </c>
      <c r="O12" s="16"/>
    </row>
    <row r="13" spans="1:15" ht="12.75">
      <c r="A13" s="11"/>
      <c r="B13" s="15"/>
      <c r="C13" s="15"/>
      <c r="D13" s="15">
        <v>1000</v>
      </c>
      <c r="E13" s="15">
        <f t="shared" si="1"/>
        <v>0</v>
      </c>
      <c r="F13" s="15">
        <f t="shared" si="2"/>
        <v>0</v>
      </c>
      <c r="G13" s="15">
        <f t="shared" si="3"/>
        <v>0</v>
      </c>
      <c r="H13" s="16"/>
      <c r="I13" s="5"/>
      <c r="K13" s="15">
        <v>1000</v>
      </c>
      <c r="L13" s="15">
        <f t="shared" si="5"/>
        <v>0</v>
      </c>
      <c r="M13" s="15">
        <f t="shared" si="6"/>
        <v>0</v>
      </c>
      <c r="N13" s="15">
        <f t="shared" si="7"/>
        <v>0</v>
      </c>
      <c r="O13" s="16"/>
    </row>
    <row r="14" spans="1:19" ht="12.75">
      <c r="A14" s="11"/>
      <c r="B14" s="21">
        <f aca="true" t="shared" si="10" ref="B14:D20">($H14-$H4)/($H5-$H4)*(B5-B4)+B4</f>
        <v>24.675675675675677</v>
      </c>
      <c r="C14" s="21">
        <f t="shared" si="10"/>
        <v>24.675675675675677</v>
      </c>
      <c r="D14" s="21">
        <f t="shared" si="10"/>
        <v>188.13513513513513</v>
      </c>
      <c r="E14" s="21">
        <f t="shared" si="1"/>
        <v>24.675675675675677</v>
      </c>
      <c r="F14" s="21">
        <f t="shared" si="2"/>
        <v>0</v>
      </c>
      <c r="G14" s="21">
        <f t="shared" si="3"/>
        <v>0</v>
      </c>
      <c r="H14" s="22">
        <f>IF(H4*H5&lt;0,0,(H4+H5)/2)</f>
        <v>0</v>
      </c>
      <c r="I14" s="21">
        <f aca="true" t="shared" si="11" ref="I14:K20">IF(($C4-$B4)*($C5-$B5)&lt;0,$B4-$C4,NA())/(($C5-$C4)-($B5-$B4))*(I5-I4)+I4</f>
        <v>24.675675675675677</v>
      </c>
      <c r="J14" s="21">
        <f t="shared" si="11"/>
        <v>24.675675675675677</v>
      </c>
      <c r="K14" s="21">
        <f t="shared" si="11"/>
        <v>188.13513513513513</v>
      </c>
      <c r="L14" s="21">
        <f aca="true" t="shared" si="12" ref="L14:L20">MIN(I14:I14)</f>
        <v>24.675675675675677</v>
      </c>
      <c r="M14" s="21">
        <f aca="true" t="shared" si="13" ref="M14:M20">MAX(S14-I14,0)</f>
        <v>0</v>
      </c>
      <c r="N14" s="21">
        <f aca="true" t="shared" si="14" ref="N14:N20">MAX(I14-S14,0)</f>
        <v>0</v>
      </c>
      <c r="O14" s="22">
        <f>IF(O4*O5&lt;0,0,(O4+O5)/2)</f>
        <v>0</v>
      </c>
      <c r="S14" s="5">
        <f aca="true" t="shared" si="15" ref="S14:S20">IF((C4-B4)*(C5-B5)&lt;0,B4-C4,C4-B4)/((C5-B5)-(C4-B4))*(B5-B4)+B4</f>
        <v>24.675675675675677</v>
      </c>
    </row>
    <row r="15" spans="1:19" ht="12.75">
      <c r="A15" s="11"/>
      <c r="B15" s="21">
        <f t="shared" si="10"/>
        <v>18.764705882352942</v>
      </c>
      <c r="C15" s="21">
        <f t="shared" si="10"/>
        <v>18.764705882352942</v>
      </c>
      <c r="D15" s="21">
        <f t="shared" si="10"/>
        <v>370.17647058823525</v>
      </c>
      <c r="E15" s="21">
        <f t="shared" si="1"/>
        <v>18.764705882352942</v>
      </c>
      <c r="F15" s="21">
        <f t="shared" si="2"/>
        <v>0</v>
      </c>
      <c r="G15" s="21">
        <f t="shared" si="3"/>
        <v>0</v>
      </c>
      <c r="H15" s="22">
        <f aca="true" t="shared" si="16" ref="H15:H20">IF(H5*H6&lt;0,0,(H5+H6)/2)</f>
        <v>0</v>
      </c>
      <c r="I15" s="21">
        <f t="shared" si="11"/>
        <v>18.764705882352942</v>
      </c>
      <c r="J15" s="21">
        <f t="shared" si="11"/>
        <v>18.764705882352942</v>
      </c>
      <c r="K15" s="21">
        <f t="shared" si="11"/>
        <v>370.17647058823525</v>
      </c>
      <c r="L15" s="21">
        <f t="shared" si="12"/>
        <v>18.764705882352942</v>
      </c>
      <c r="M15" s="21">
        <f t="shared" si="13"/>
        <v>0</v>
      </c>
      <c r="N15" s="21">
        <f t="shared" si="14"/>
        <v>0</v>
      </c>
      <c r="O15" s="22">
        <f aca="true" t="shared" si="17" ref="O15:O20">IF(O5*O6&lt;0,0,(O5+O6)/2)</f>
        <v>0</v>
      </c>
      <c r="S15" s="5">
        <f t="shared" si="15"/>
        <v>18.764705882352942</v>
      </c>
    </row>
    <row r="16" spans="1:19" ht="12.75">
      <c r="A16" s="11"/>
      <c r="B16" s="21">
        <f t="shared" si="10"/>
        <v>21</v>
      </c>
      <c r="C16" s="21">
        <f t="shared" si="10"/>
        <v>21</v>
      </c>
      <c r="D16" s="21">
        <f t="shared" si="10"/>
        <v>436.55555555555554</v>
      </c>
      <c r="E16" s="21">
        <f t="shared" si="1"/>
        <v>21</v>
      </c>
      <c r="F16" s="21">
        <f t="shared" si="2"/>
        <v>0</v>
      </c>
      <c r="G16" s="21">
        <f t="shared" si="3"/>
        <v>0</v>
      </c>
      <c r="H16" s="22">
        <f t="shared" si="16"/>
        <v>0</v>
      </c>
      <c r="I16" s="21">
        <f t="shared" si="11"/>
        <v>21</v>
      </c>
      <c r="J16" s="21">
        <f t="shared" si="11"/>
        <v>21</v>
      </c>
      <c r="K16" s="21">
        <f t="shared" si="11"/>
        <v>436.55555555555554</v>
      </c>
      <c r="L16" s="21">
        <f t="shared" si="12"/>
        <v>21</v>
      </c>
      <c r="M16" s="21">
        <f t="shared" si="13"/>
        <v>0</v>
      </c>
      <c r="N16" s="21">
        <f t="shared" si="14"/>
        <v>0</v>
      </c>
      <c r="O16" s="22">
        <f t="shared" si="17"/>
        <v>0</v>
      </c>
      <c r="S16" s="5">
        <f t="shared" si="15"/>
        <v>21</v>
      </c>
    </row>
    <row r="17" spans="1:19" ht="12.75">
      <c r="A17" s="11"/>
      <c r="B17" s="23">
        <f t="shared" si="10"/>
        <v>17.11111111111111</v>
      </c>
      <c r="C17" s="23">
        <f t="shared" si="10"/>
        <v>17.11111111111111</v>
      </c>
      <c r="D17" s="21">
        <f t="shared" si="10"/>
        <v>543.8888888888889</v>
      </c>
      <c r="E17" s="21">
        <f t="shared" si="1"/>
        <v>17.11111111111111</v>
      </c>
      <c r="F17" s="21">
        <f t="shared" si="2"/>
        <v>0</v>
      </c>
      <c r="G17" s="23">
        <f t="shared" si="3"/>
        <v>0</v>
      </c>
      <c r="H17" s="22">
        <f t="shared" si="16"/>
        <v>0</v>
      </c>
      <c r="I17" s="21">
        <f t="shared" si="11"/>
        <v>17.11111111111111</v>
      </c>
      <c r="J17" s="21">
        <f t="shared" si="11"/>
        <v>17.11111111111111</v>
      </c>
      <c r="K17" s="21">
        <f t="shared" si="11"/>
        <v>543.8888888888889</v>
      </c>
      <c r="L17" s="21">
        <f t="shared" si="12"/>
        <v>17.11111111111111</v>
      </c>
      <c r="M17" s="21">
        <f t="shared" si="13"/>
        <v>0</v>
      </c>
      <c r="N17" s="23">
        <f t="shared" si="14"/>
        <v>0</v>
      </c>
      <c r="O17" s="22">
        <f t="shared" si="17"/>
        <v>0</v>
      </c>
      <c r="S17" s="5">
        <f t="shared" si="15"/>
        <v>17.11111111111111</v>
      </c>
    </row>
    <row r="18" spans="1:19" ht="12.75">
      <c r="A18" s="11"/>
      <c r="B18" s="23">
        <f t="shared" si="10"/>
        <v>15.166666666666666</v>
      </c>
      <c r="C18" s="23">
        <f t="shared" si="10"/>
        <v>15.166666666666666</v>
      </c>
      <c r="D18" s="21">
        <f t="shared" si="10"/>
        <v>571.3333333333334</v>
      </c>
      <c r="E18" s="21">
        <f t="shared" si="1"/>
        <v>15.166666666666666</v>
      </c>
      <c r="F18" s="21">
        <f t="shared" si="2"/>
        <v>0</v>
      </c>
      <c r="G18" s="23">
        <f t="shared" si="3"/>
        <v>0</v>
      </c>
      <c r="H18" s="22">
        <f t="shared" si="16"/>
        <v>0</v>
      </c>
      <c r="I18" s="21">
        <f t="shared" si="11"/>
        <v>15.166666666666666</v>
      </c>
      <c r="J18" s="21">
        <f t="shared" si="11"/>
        <v>15.166666666666666</v>
      </c>
      <c r="K18" s="21">
        <f t="shared" si="11"/>
        <v>571.3333333333334</v>
      </c>
      <c r="L18" s="21">
        <f t="shared" si="12"/>
        <v>15.166666666666666</v>
      </c>
      <c r="M18" s="21">
        <f t="shared" si="13"/>
        <v>0</v>
      </c>
      <c r="N18" s="23">
        <f t="shared" si="14"/>
        <v>0</v>
      </c>
      <c r="O18" s="22">
        <f t="shared" si="17"/>
        <v>0</v>
      </c>
      <c r="S18" s="5">
        <f t="shared" si="15"/>
        <v>15.166666666666666</v>
      </c>
    </row>
    <row r="19" spans="1:19" ht="12.75">
      <c r="A19" s="11"/>
      <c r="B19" s="23">
        <f t="shared" si="10"/>
        <v>27.153846153846153</v>
      </c>
      <c r="C19" s="23">
        <f t="shared" si="10"/>
        <v>27.153846153846153</v>
      </c>
      <c r="D19" s="21">
        <f t="shared" si="10"/>
        <v>725.3076923076923</v>
      </c>
      <c r="E19" s="21">
        <f t="shared" si="1"/>
        <v>27.153846153846153</v>
      </c>
      <c r="F19" s="21">
        <f t="shared" si="2"/>
        <v>0</v>
      </c>
      <c r="G19" s="23">
        <f t="shared" si="3"/>
        <v>0</v>
      </c>
      <c r="H19" s="22">
        <f t="shared" si="16"/>
        <v>0</v>
      </c>
      <c r="I19" s="21">
        <f t="shared" si="11"/>
        <v>27.153846153846153</v>
      </c>
      <c r="J19" s="21">
        <f t="shared" si="11"/>
        <v>27.153846153846153</v>
      </c>
      <c r="K19" s="21">
        <f t="shared" si="11"/>
        <v>725.3076923076923</v>
      </c>
      <c r="L19" s="21">
        <f t="shared" si="12"/>
        <v>27.153846153846153</v>
      </c>
      <c r="M19" s="21">
        <f t="shared" si="13"/>
        <v>0</v>
      </c>
      <c r="N19" s="23">
        <f t="shared" si="14"/>
        <v>0</v>
      </c>
      <c r="O19" s="22">
        <f t="shared" si="17"/>
        <v>0</v>
      </c>
      <c r="S19" s="5">
        <f t="shared" si="15"/>
        <v>27.153846153846153</v>
      </c>
    </row>
    <row r="20" spans="1:19" ht="12.75">
      <c r="A20" s="17"/>
      <c r="B20" s="24">
        <f t="shared" si="10"/>
        <v>21.5</v>
      </c>
      <c r="C20" s="24">
        <f t="shared" si="10"/>
        <v>27</v>
      </c>
      <c r="D20" s="25">
        <f t="shared" si="10"/>
        <v>835.5</v>
      </c>
      <c r="E20" s="25">
        <f t="shared" si="1"/>
        <v>21.5</v>
      </c>
      <c r="F20" s="25">
        <f t="shared" si="2"/>
        <v>0</v>
      </c>
      <c r="G20" s="24">
        <f t="shared" si="3"/>
        <v>5.5</v>
      </c>
      <c r="H20" s="26">
        <f t="shared" si="16"/>
        <v>5.5</v>
      </c>
      <c r="I20" s="21" t="e">
        <f t="shared" si="11"/>
        <v>#N/A</v>
      </c>
      <c r="J20" s="21" t="e">
        <f t="shared" si="11"/>
        <v>#N/A</v>
      </c>
      <c r="K20" s="21" t="e">
        <f t="shared" si="11"/>
        <v>#N/A</v>
      </c>
      <c r="L20" s="19" t="e">
        <f t="shared" si="12"/>
        <v>#N/A</v>
      </c>
      <c r="M20" s="19" t="e">
        <f t="shared" si="13"/>
        <v>#N/A</v>
      </c>
      <c r="N20" s="18" t="e">
        <f t="shared" si="14"/>
        <v>#N/A</v>
      </c>
      <c r="O20" s="20">
        <f t="shared" si="17"/>
        <v>5.5</v>
      </c>
      <c r="S20" s="5">
        <f t="shared" si="15"/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20"/>
  <sheetViews>
    <sheetView tabSelected="1" workbookViewId="0" topLeftCell="A1">
      <selection activeCell="I14" sqref="I14"/>
    </sheetView>
  </sheetViews>
  <sheetFormatPr defaultColWidth="9.140625" defaultRowHeight="12.75"/>
  <cols>
    <col min="1" max="16384" width="9.140625" style="4" customWidth="1"/>
  </cols>
  <sheetData>
    <row r="1" spans="1:8" ht="12.75">
      <c r="A1" s="8"/>
      <c r="B1" s="9"/>
      <c r="C1" s="9"/>
      <c r="D1" s="9"/>
      <c r="E1" s="9" t="s">
        <v>7</v>
      </c>
      <c r="F1" s="9" t="s">
        <v>8</v>
      </c>
      <c r="G1" s="10" t="s">
        <v>9</v>
      </c>
      <c r="H1" s="7"/>
    </row>
    <row r="2" spans="1:8" ht="12.75">
      <c r="A2" s="11"/>
      <c r="B2" s="12"/>
      <c r="C2" s="12"/>
      <c r="D2" s="12">
        <v>0</v>
      </c>
      <c r="E2" s="12"/>
      <c r="F2" s="12"/>
      <c r="G2" s="13"/>
      <c r="H2" s="7"/>
    </row>
    <row r="3" spans="1:8" ht="12.75">
      <c r="A3" s="11"/>
      <c r="B3" s="12" t="s">
        <v>0</v>
      </c>
      <c r="C3" s="12" t="s">
        <v>1</v>
      </c>
      <c r="D3" s="12">
        <f>D4</f>
        <v>133</v>
      </c>
      <c r="E3" s="12"/>
      <c r="F3" s="12"/>
      <c r="G3" s="13"/>
      <c r="H3" s="7"/>
    </row>
    <row r="4" spans="1:11" ht="12.75">
      <c r="A4" s="14">
        <v>2</v>
      </c>
      <c r="B4" s="15">
        <v>13</v>
      </c>
      <c r="C4" s="15">
        <v>37</v>
      </c>
      <c r="D4" s="15">
        <f aca="true" t="shared" si="0" ref="D4:D11">INT(1000*A4/15+0.5)</f>
        <v>133</v>
      </c>
      <c r="E4" s="15">
        <f aca="true" t="shared" si="1" ref="E4:E11">MIN(B4:C4)</f>
        <v>13</v>
      </c>
      <c r="F4" s="15">
        <f aca="true" t="shared" si="2" ref="F4:F11">MAX(B4-C4,0)</f>
        <v>0</v>
      </c>
      <c r="G4" s="16">
        <f aca="true" t="shared" si="3" ref="G4:G11">MAX(C4-B4,0)</f>
        <v>24</v>
      </c>
      <c r="H4" s="6"/>
      <c r="I4" s="4">
        <f aca="true" t="shared" si="4" ref="I4:I11">B4</f>
        <v>13</v>
      </c>
      <c r="J4" s="4">
        <f aca="true" t="shared" si="5" ref="J4:J11">C4-B4</f>
        <v>24</v>
      </c>
      <c r="K4" s="4">
        <f aca="true" t="shared" si="6" ref="K4:K11">MAX(B4:C4)-C4</f>
        <v>0</v>
      </c>
    </row>
    <row r="5" spans="1:11" ht="12.75">
      <c r="A5" s="14">
        <v>3.27</v>
      </c>
      <c r="B5" s="15">
        <v>31</v>
      </c>
      <c r="C5" s="15">
        <v>18</v>
      </c>
      <c r="D5" s="15">
        <f t="shared" si="0"/>
        <v>218</v>
      </c>
      <c r="E5" s="15">
        <f t="shared" si="1"/>
        <v>18</v>
      </c>
      <c r="F5" s="15">
        <f t="shared" si="2"/>
        <v>13</v>
      </c>
      <c r="G5" s="16">
        <f t="shared" si="3"/>
        <v>0</v>
      </c>
      <c r="H5" s="6"/>
      <c r="I5" s="4">
        <f t="shared" si="4"/>
        <v>31</v>
      </c>
      <c r="J5" s="4">
        <f t="shared" si="5"/>
        <v>-13</v>
      </c>
      <c r="K5" s="4">
        <f t="shared" si="6"/>
        <v>13</v>
      </c>
    </row>
    <row r="6" spans="1:11" ht="12.75">
      <c r="A6" s="11">
        <v>6.26</v>
      </c>
      <c r="B6" s="15">
        <v>15</v>
      </c>
      <c r="C6" s="15">
        <v>19</v>
      </c>
      <c r="D6" s="15">
        <f t="shared" si="0"/>
        <v>417</v>
      </c>
      <c r="E6" s="15">
        <f t="shared" si="1"/>
        <v>15</v>
      </c>
      <c r="F6" s="15">
        <f t="shared" si="2"/>
        <v>0</v>
      </c>
      <c r="G6" s="16">
        <f t="shared" si="3"/>
        <v>4</v>
      </c>
      <c r="H6" s="6"/>
      <c r="I6" s="4">
        <f t="shared" si="4"/>
        <v>15</v>
      </c>
      <c r="J6" s="4">
        <f t="shared" si="5"/>
        <v>4</v>
      </c>
      <c r="K6" s="4">
        <f t="shared" si="6"/>
        <v>0</v>
      </c>
    </row>
    <row r="7" spans="1:11" ht="12.75">
      <c r="A7" s="11">
        <v>7.58</v>
      </c>
      <c r="B7" s="15">
        <v>42</v>
      </c>
      <c r="C7" s="15">
        <v>28</v>
      </c>
      <c r="D7" s="15">
        <f t="shared" si="0"/>
        <v>505</v>
      </c>
      <c r="E7" s="15">
        <f t="shared" si="1"/>
        <v>28</v>
      </c>
      <c r="F7" s="15">
        <f t="shared" si="2"/>
        <v>14</v>
      </c>
      <c r="G7" s="16">
        <f t="shared" si="3"/>
        <v>0</v>
      </c>
      <c r="H7" s="6"/>
      <c r="I7" s="4">
        <f t="shared" si="4"/>
        <v>42</v>
      </c>
      <c r="J7" s="4">
        <f t="shared" si="5"/>
        <v>-14</v>
      </c>
      <c r="K7" s="4">
        <f t="shared" si="6"/>
        <v>14</v>
      </c>
    </row>
    <row r="8" spans="1:11" ht="12.75">
      <c r="A8" s="11">
        <v>8.33</v>
      </c>
      <c r="B8" s="15">
        <v>10</v>
      </c>
      <c r="C8" s="15">
        <v>14</v>
      </c>
      <c r="D8" s="15">
        <f t="shared" si="0"/>
        <v>555</v>
      </c>
      <c r="E8" s="15">
        <f t="shared" si="1"/>
        <v>10</v>
      </c>
      <c r="F8" s="15">
        <f t="shared" si="2"/>
        <v>0</v>
      </c>
      <c r="G8" s="16">
        <f t="shared" si="3"/>
        <v>4</v>
      </c>
      <c r="H8" s="6"/>
      <c r="I8" s="4">
        <f t="shared" si="4"/>
        <v>10</v>
      </c>
      <c r="J8" s="4">
        <f t="shared" si="5"/>
        <v>4</v>
      </c>
      <c r="K8" s="4">
        <f t="shared" si="6"/>
        <v>0</v>
      </c>
    </row>
    <row r="9" spans="1:11" ht="12.75">
      <c r="A9" s="11">
        <v>9.79</v>
      </c>
      <c r="B9" s="15">
        <v>41</v>
      </c>
      <c r="C9" s="15">
        <v>21</v>
      </c>
      <c r="D9" s="15">
        <f t="shared" si="0"/>
        <v>653</v>
      </c>
      <c r="E9" s="15">
        <f t="shared" si="1"/>
        <v>21</v>
      </c>
      <c r="F9" s="15">
        <f t="shared" si="2"/>
        <v>20</v>
      </c>
      <c r="G9" s="16">
        <f t="shared" si="3"/>
        <v>0</v>
      </c>
      <c r="H9" s="6"/>
      <c r="I9" s="4">
        <f t="shared" si="4"/>
        <v>41</v>
      </c>
      <c r="J9" s="4">
        <f t="shared" si="5"/>
        <v>-20</v>
      </c>
      <c r="K9" s="4">
        <f t="shared" si="6"/>
        <v>20</v>
      </c>
    </row>
    <row r="10" spans="1:11" ht="12.75">
      <c r="A10" s="11">
        <v>11.2</v>
      </c>
      <c r="B10" s="15">
        <v>23</v>
      </c>
      <c r="C10" s="15">
        <v>29</v>
      </c>
      <c r="D10" s="15">
        <f t="shared" si="0"/>
        <v>747</v>
      </c>
      <c r="E10" s="15">
        <f t="shared" si="1"/>
        <v>23</v>
      </c>
      <c r="F10" s="15">
        <f t="shared" si="2"/>
        <v>0</v>
      </c>
      <c r="G10" s="16">
        <f t="shared" si="3"/>
        <v>6</v>
      </c>
      <c r="H10" s="6"/>
      <c r="I10" s="4">
        <f t="shared" si="4"/>
        <v>23</v>
      </c>
      <c r="J10" s="4">
        <f t="shared" si="5"/>
        <v>6</v>
      </c>
      <c r="K10" s="4">
        <f t="shared" si="6"/>
        <v>0</v>
      </c>
    </row>
    <row r="11" spans="1:11" ht="12.75">
      <c r="A11" s="11">
        <v>13.86</v>
      </c>
      <c r="B11" s="15">
        <v>20</v>
      </c>
      <c r="C11" s="15">
        <v>25</v>
      </c>
      <c r="D11" s="15">
        <f t="shared" si="0"/>
        <v>924</v>
      </c>
      <c r="E11" s="15">
        <f t="shared" si="1"/>
        <v>20</v>
      </c>
      <c r="F11" s="15">
        <f t="shared" si="2"/>
        <v>0</v>
      </c>
      <c r="G11" s="16">
        <f t="shared" si="3"/>
        <v>5</v>
      </c>
      <c r="H11" s="6"/>
      <c r="I11" s="4">
        <f t="shared" si="4"/>
        <v>20</v>
      </c>
      <c r="J11" s="4">
        <f t="shared" si="5"/>
        <v>5</v>
      </c>
      <c r="K11" s="4">
        <f t="shared" si="6"/>
        <v>0</v>
      </c>
    </row>
    <row r="12" spans="1:8" ht="12.75">
      <c r="A12" s="11"/>
      <c r="B12" s="15"/>
      <c r="C12" s="15"/>
      <c r="D12" s="15">
        <f>D11</f>
        <v>924</v>
      </c>
      <c r="E12" s="15"/>
      <c r="F12" s="15"/>
      <c r="G12" s="16"/>
      <c r="H12" s="6"/>
    </row>
    <row r="13" spans="1:8" ht="12.75">
      <c r="A13" s="11"/>
      <c r="B13" s="15"/>
      <c r="C13" s="15"/>
      <c r="D13" s="15">
        <v>1000</v>
      </c>
      <c r="E13" s="15"/>
      <c r="F13" s="15"/>
      <c r="G13" s="16"/>
      <c r="H13" s="6"/>
    </row>
    <row r="14" spans="1:17" ht="12.75">
      <c r="A14" s="11"/>
      <c r="B14" s="21"/>
      <c r="C14" s="21"/>
      <c r="D14" s="21">
        <f aca="true" t="shared" si="7" ref="D14:D20">IF(($C4-$B4)*($C5-$B5)&lt;0,$C4-$B4,NA())/(($C4-$B4)-($C5-$B5))*(D5-D4)+D4</f>
        <v>188.13513513513513</v>
      </c>
      <c r="E14" s="21">
        <f aca="true" t="shared" si="8" ref="E14:E20">IF(($C4-$B4)*($C5-$B5)&lt;0,$C4-$B4,NA())/(($C4-$B4)-($C5-$B5))*($B5-$B4)+$B4</f>
        <v>24.675675675675677</v>
      </c>
      <c r="F14" s="15">
        <v>0</v>
      </c>
      <c r="G14" s="16">
        <v>0</v>
      </c>
      <c r="H14" s="6"/>
      <c r="I14" s="4">
        <f>(E14-B4)/(B5-B4)*(D5-D4)+D4</f>
        <v>188.13513513513513</v>
      </c>
      <c r="Q14" s="5"/>
    </row>
    <row r="15" spans="1:17" ht="12.75">
      <c r="A15" s="11"/>
      <c r="B15" s="21"/>
      <c r="C15" s="21"/>
      <c r="D15" s="21">
        <f t="shared" si="7"/>
        <v>370.17647058823525</v>
      </c>
      <c r="E15" s="21">
        <f t="shared" si="8"/>
        <v>18.764705882352942</v>
      </c>
      <c r="F15" s="15">
        <v>0</v>
      </c>
      <c r="G15" s="16">
        <v>0</v>
      </c>
      <c r="H15" s="6"/>
      <c r="I15" s="4">
        <f aca="true" t="shared" si="9" ref="I15:I20">(E15-B5)/(B6-B5)*(D6-D5)+D5</f>
        <v>370.17647058823525</v>
      </c>
      <c r="Q15" s="5"/>
    </row>
    <row r="16" spans="1:17" ht="12.75">
      <c r="A16" s="11"/>
      <c r="B16" s="21"/>
      <c r="C16" s="21"/>
      <c r="D16" s="21">
        <f t="shared" si="7"/>
        <v>436.55555555555554</v>
      </c>
      <c r="E16" s="21">
        <f t="shared" si="8"/>
        <v>21</v>
      </c>
      <c r="F16" s="15">
        <v>0</v>
      </c>
      <c r="G16" s="16">
        <v>0</v>
      </c>
      <c r="H16" s="6"/>
      <c r="I16" s="4">
        <f t="shared" si="9"/>
        <v>436.55555555555554</v>
      </c>
      <c r="Q16" s="5"/>
    </row>
    <row r="17" spans="1:17" ht="12.75">
      <c r="A17" s="11"/>
      <c r="B17" s="23"/>
      <c r="C17" s="23"/>
      <c r="D17" s="21">
        <f t="shared" si="7"/>
        <v>543.8888888888889</v>
      </c>
      <c r="E17" s="21">
        <f t="shared" si="8"/>
        <v>17.11111111111111</v>
      </c>
      <c r="F17" s="15">
        <v>0</v>
      </c>
      <c r="G17" s="13">
        <v>0</v>
      </c>
      <c r="H17" s="7"/>
      <c r="I17" s="4">
        <f t="shared" si="9"/>
        <v>543.8888888888889</v>
      </c>
      <c r="Q17" s="5"/>
    </row>
    <row r="18" spans="1:17" ht="12.75">
      <c r="A18" s="11"/>
      <c r="B18" s="23"/>
      <c r="C18" s="23"/>
      <c r="D18" s="21">
        <f t="shared" si="7"/>
        <v>571.3333333333334</v>
      </c>
      <c r="E18" s="21">
        <f t="shared" si="8"/>
        <v>15.166666666666666</v>
      </c>
      <c r="F18" s="15">
        <v>0</v>
      </c>
      <c r="G18" s="13">
        <v>0</v>
      </c>
      <c r="H18" s="7"/>
      <c r="I18" s="4">
        <f t="shared" si="9"/>
        <v>571.3333333333334</v>
      </c>
      <c r="Q18" s="5"/>
    </row>
    <row r="19" spans="1:20" ht="12.75">
      <c r="A19" s="11"/>
      <c r="B19" s="23"/>
      <c r="C19" s="23"/>
      <c r="D19" s="21">
        <f t="shared" si="7"/>
        <v>725.3076923076923</v>
      </c>
      <c r="E19" s="21">
        <f t="shared" si="8"/>
        <v>27.153846153846153</v>
      </c>
      <c r="F19" s="15">
        <v>0</v>
      </c>
      <c r="G19" s="13">
        <v>0</v>
      </c>
      <c r="H19" s="7"/>
      <c r="I19" s="4">
        <f t="shared" si="9"/>
        <v>725.3076923076923</v>
      </c>
      <c r="T19" s="5"/>
    </row>
    <row r="20" spans="1:20" ht="12.75">
      <c r="A20" s="17"/>
      <c r="B20" s="24"/>
      <c r="C20" s="24"/>
      <c r="D20" s="25" t="e">
        <f t="shared" si="7"/>
        <v>#N/A</v>
      </c>
      <c r="E20" s="25" t="e">
        <f t="shared" si="8"/>
        <v>#N/A</v>
      </c>
      <c r="F20" s="19">
        <v>0</v>
      </c>
      <c r="G20" s="27">
        <v>0</v>
      </c>
      <c r="H20" s="7"/>
      <c r="I20" s="4" t="e">
        <f t="shared" si="9"/>
        <v>#N/A</v>
      </c>
      <c r="T20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David Montgomery</dc:creator>
  <cp:keywords/>
  <dc:description/>
  <cp:lastModifiedBy>Jon Peltier</cp:lastModifiedBy>
  <dcterms:created xsi:type="dcterms:W3CDTF">2009-09-30T16:12:16Z</dcterms:created>
  <dcterms:modified xsi:type="dcterms:W3CDTF">2009-10-05T15:27:49Z</dcterms:modified>
  <cp:category/>
  <cp:version/>
  <cp:contentType/>
  <cp:contentStatus/>
</cp:coreProperties>
</file>